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АЛЕНТИНА\ЦЕНЫ ТАРИФЫ на технику\тарифы на 2021\12 декабрь 2021\Строительная техника\"/>
    </mc:Choice>
  </mc:AlternateContent>
  <xr:revisionPtr revIDLastSave="0" documentId="13_ncr:1_{C258FD00-5AB6-4707-9D99-D6D6E28A03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месяц" sheetId="1" r:id="rId1"/>
  </sheets>
  <definedNames>
    <definedName name="_xlnm.Print_Area" localSheetId="0">месяц!$A$1:$K$134</definedName>
  </definedNames>
  <calcPr calcId="191029"/>
</workbook>
</file>

<file path=xl/calcChain.xml><?xml version="1.0" encoding="utf-8"?>
<calcChain xmlns="http://schemas.openxmlformats.org/spreadsheetml/2006/main">
  <c r="H86" i="1" l="1"/>
  <c r="H83" i="1"/>
  <c r="H81" i="1"/>
  <c r="H79" i="1"/>
  <c r="H77" i="1"/>
  <c r="H75" i="1"/>
  <c r="H73" i="1"/>
  <c r="H71" i="1"/>
  <c r="H69" i="1"/>
  <c r="H67" i="1"/>
  <c r="H57" i="1"/>
  <c r="H56" i="1"/>
  <c r="H55" i="1"/>
  <c r="H54" i="1"/>
  <c r="H50" i="1"/>
  <c r="H49" i="1"/>
  <c r="H48" i="1"/>
  <c r="H47" i="1"/>
  <c r="H46" i="1"/>
  <c r="H44" i="1"/>
  <c r="H41" i="1"/>
  <c r="H40" i="1"/>
  <c r="H39" i="1"/>
  <c r="H38" i="1"/>
  <c r="H37" i="1"/>
  <c r="H32" i="1"/>
  <c r="H28" i="1"/>
  <c r="H29" i="1"/>
  <c r="H30" i="1"/>
  <c r="H31" i="1"/>
  <c r="H27" i="1"/>
  <c r="F102" i="1" l="1"/>
  <c r="F122" i="1" l="1"/>
  <c r="F134" i="1" l="1"/>
  <c r="G133" i="1"/>
  <c r="D133" i="1"/>
  <c r="F132" i="1"/>
  <c r="J132" i="1" s="1"/>
  <c r="H132" i="1" s="1"/>
  <c r="D130" i="1"/>
  <c r="J127" i="1"/>
  <c r="H127" i="1" s="1"/>
  <c r="D127" i="1"/>
  <c r="F126" i="1"/>
  <c r="J126" i="1" s="1"/>
  <c r="D125" i="1"/>
  <c r="J121" i="1"/>
  <c r="H121" i="1" s="1"/>
  <c r="D121" i="1"/>
  <c r="F120" i="1"/>
  <c r="J120" i="1" s="1"/>
  <c r="D117" i="1"/>
  <c r="J111" i="1"/>
  <c r="H111" i="1" s="1"/>
  <c r="J104" i="1"/>
  <c r="H104" i="1" s="1"/>
  <c r="F103" i="1"/>
  <c r="J103" i="1" s="1"/>
  <c r="H103" i="1" s="1"/>
  <c r="G102" i="1"/>
  <c r="J102" i="1"/>
  <c r="K102" i="1" s="1"/>
  <c r="D102" i="1"/>
  <c r="J101" i="1"/>
  <c r="H101" i="1" s="1"/>
  <c r="F100" i="1"/>
  <c r="J100" i="1" s="1"/>
  <c r="H100" i="1" s="1"/>
  <c r="G99" i="1"/>
  <c r="J99" i="1"/>
  <c r="K99" i="1" s="1"/>
  <c r="D99" i="1"/>
  <c r="F98" i="1"/>
  <c r="J98" i="1" s="1"/>
  <c r="K98" i="1" s="1"/>
  <c r="A96" i="1"/>
  <c r="A99" i="1" s="1"/>
  <c r="A101" i="1" s="1"/>
  <c r="A104" i="1" s="1"/>
  <c r="A108" i="1" s="1"/>
  <c r="A111" i="1" s="1"/>
  <c r="A114" i="1" s="1"/>
  <c r="A117" i="1" s="1"/>
  <c r="A121" i="1" s="1"/>
  <c r="A125" i="1" s="1"/>
  <c r="A127" i="1" s="1"/>
  <c r="A130" i="1" s="1"/>
  <c r="A133" i="1" s="1"/>
  <c r="F95" i="1"/>
  <c r="J95" i="1" s="1"/>
  <c r="H95" i="1" s="1"/>
  <c r="G94" i="1"/>
  <c r="J94" i="1"/>
  <c r="D94" i="1"/>
  <c r="I86" i="1"/>
  <c r="J86" i="1" s="1"/>
  <c r="F86" i="1"/>
  <c r="G86" i="1" s="1"/>
  <c r="I85" i="1"/>
  <c r="J85" i="1" s="1"/>
  <c r="F85" i="1"/>
  <c r="G85" i="1" s="1"/>
  <c r="I84" i="1"/>
  <c r="J84" i="1" s="1"/>
  <c r="F84" i="1"/>
  <c r="G84" i="1" s="1"/>
  <c r="I83" i="1"/>
  <c r="J83" i="1" s="1"/>
  <c r="F83" i="1"/>
  <c r="G83" i="1" s="1"/>
  <c r="I82" i="1"/>
  <c r="J82" i="1" s="1"/>
  <c r="F82" i="1"/>
  <c r="G82" i="1" s="1"/>
  <c r="I81" i="1"/>
  <c r="J81" i="1" s="1"/>
  <c r="F81" i="1"/>
  <c r="G81" i="1" s="1"/>
  <c r="I80" i="1"/>
  <c r="J80" i="1" s="1"/>
  <c r="F80" i="1"/>
  <c r="G80" i="1" s="1"/>
  <c r="I79" i="1"/>
  <c r="J79" i="1" s="1"/>
  <c r="F79" i="1"/>
  <c r="G79" i="1" s="1"/>
  <c r="I78" i="1"/>
  <c r="J78" i="1" s="1"/>
  <c r="F78" i="1"/>
  <c r="G78" i="1" s="1"/>
  <c r="I77" i="1"/>
  <c r="J77" i="1" s="1"/>
  <c r="F77" i="1"/>
  <c r="G77" i="1" s="1"/>
  <c r="I76" i="1"/>
  <c r="J76" i="1" s="1"/>
  <c r="F76" i="1"/>
  <c r="G76" i="1" s="1"/>
  <c r="I75" i="1"/>
  <c r="J75" i="1" s="1"/>
  <c r="F75" i="1"/>
  <c r="G75" i="1" s="1"/>
  <c r="I74" i="1"/>
  <c r="J74" i="1" s="1"/>
  <c r="F74" i="1"/>
  <c r="G74" i="1" s="1"/>
  <c r="I73" i="1"/>
  <c r="J73" i="1" s="1"/>
  <c r="F73" i="1"/>
  <c r="G73" i="1" s="1"/>
  <c r="I72" i="1"/>
  <c r="J72" i="1" s="1"/>
  <c r="F72" i="1"/>
  <c r="G72" i="1" s="1"/>
  <c r="I71" i="1"/>
  <c r="J71" i="1" s="1"/>
  <c r="F71" i="1"/>
  <c r="G71" i="1" s="1"/>
  <c r="I70" i="1"/>
  <c r="J70" i="1" s="1"/>
  <c r="F70" i="1"/>
  <c r="G70" i="1" s="1"/>
  <c r="I69" i="1"/>
  <c r="J69" i="1" s="1"/>
  <c r="F69" i="1"/>
  <c r="G69" i="1" s="1"/>
  <c r="I68" i="1"/>
  <c r="J68" i="1" s="1"/>
  <c r="F68" i="1"/>
  <c r="G68" i="1" s="1"/>
  <c r="A68" i="1"/>
  <c r="A72" i="1" s="1"/>
  <c r="A76" i="1" s="1"/>
  <c r="A80" i="1" s="1"/>
  <c r="A84" i="1" s="1"/>
  <c r="I67" i="1"/>
  <c r="J67" i="1" s="1"/>
  <c r="F67" i="1"/>
  <c r="G67" i="1" s="1"/>
  <c r="I66" i="1"/>
  <c r="J66" i="1" s="1"/>
  <c r="F66" i="1"/>
  <c r="G66" i="1" s="1"/>
  <c r="I65" i="1"/>
  <c r="J65" i="1" s="1"/>
  <c r="F65" i="1"/>
  <c r="G65" i="1" s="1"/>
  <c r="I57" i="1"/>
  <c r="J57" i="1" s="1"/>
  <c r="F57" i="1"/>
  <c r="G57" i="1" s="1"/>
  <c r="I56" i="1"/>
  <c r="J56" i="1" s="1"/>
  <c r="F56" i="1"/>
  <c r="G56" i="1" s="1"/>
  <c r="I55" i="1"/>
  <c r="J55" i="1" s="1"/>
  <c r="F55" i="1"/>
  <c r="G55" i="1" s="1"/>
  <c r="I54" i="1"/>
  <c r="J54" i="1" s="1"/>
  <c r="F54" i="1"/>
  <c r="G54" i="1" s="1"/>
  <c r="I53" i="1"/>
  <c r="J53" i="1" s="1"/>
  <c r="F53" i="1"/>
  <c r="G53" i="1" s="1"/>
  <c r="I52" i="1"/>
  <c r="J52" i="1" s="1"/>
  <c r="F52" i="1"/>
  <c r="G52" i="1" s="1"/>
  <c r="I51" i="1"/>
  <c r="J51" i="1" s="1"/>
  <c r="F51" i="1"/>
  <c r="G51" i="1" s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J43" i="1" s="1"/>
  <c r="F43" i="1"/>
  <c r="G43" i="1" s="1"/>
  <c r="I42" i="1"/>
  <c r="J42" i="1" s="1"/>
  <c r="F42" i="1"/>
  <c r="G42" i="1" s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J25" i="1" s="1"/>
  <c r="F25" i="1"/>
  <c r="G25" i="1" s="1"/>
  <c r="I24" i="1"/>
  <c r="J24" i="1" s="1"/>
  <c r="F24" i="1"/>
  <c r="G24" i="1" s="1"/>
  <c r="I23" i="1"/>
  <c r="J23" i="1" s="1"/>
  <c r="F23" i="1"/>
  <c r="G23" i="1" s="1"/>
  <c r="I22" i="1"/>
  <c r="J22" i="1" s="1"/>
  <c r="F22" i="1"/>
  <c r="G22" i="1" s="1"/>
  <c r="I21" i="1"/>
  <c r="J21" i="1" s="1"/>
  <c r="F21" i="1"/>
  <c r="G21" i="1" s="1"/>
  <c r="I20" i="1"/>
  <c r="J20" i="1" s="1"/>
  <c r="F20" i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J14" i="1" s="1"/>
  <c r="F14" i="1"/>
  <c r="G14" i="1" s="1"/>
  <c r="I13" i="1"/>
  <c r="J13" i="1" s="1"/>
  <c r="F13" i="1"/>
  <c r="G13" i="1" s="1"/>
  <c r="I12" i="1"/>
  <c r="J12" i="1" s="1"/>
  <c r="F12" i="1"/>
  <c r="G12" i="1" s="1"/>
  <c r="A12" i="1"/>
  <c r="A15" i="1" s="1"/>
  <c r="A20" i="1" s="1"/>
  <c r="A25" i="1" s="1"/>
  <c r="A42" i="1" s="1"/>
  <c r="I11" i="1"/>
  <c r="J11" i="1" s="1"/>
  <c r="F11" i="1"/>
  <c r="G11" i="1" s="1"/>
  <c r="I10" i="1"/>
  <c r="J10" i="1" s="1"/>
  <c r="F10" i="1"/>
  <c r="G10" i="1" s="1"/>
  <c r="I9" i="1"/>
  <c r="J9" i="1" s="1"/>
  <c r="F9" i="1"/>
  <c r="G9" i="1" s="1"/>
  <c r="B8" i="1"/>
  <c r="D8" i="1" s="1"/>
  <c r="E8" i="1" s="1"/>
  <c r="F8" i="1" s="1"/>
  <c r="G8" i="1" s="1"/>
  <c r="H8" i="1" s="1"/>
  <c r="I8" i="1" s="1"/>
  <c r="J8" i="1" s="1"/>
  <c r="M68" i="1" l="1"/>
  <c r="M70" i="1"/>
  <c r="K127" i="1"/>
  <c r="M65" i="1"/>
  <c r="M74" i="1"/>
  <c r="M76" i="1"/>
  <c r="M82" i="1"/>
  <c r="K121" i="1"/>
  <c r="M72" i="1"/>
  <c r="M78" i="1"/>
  <c r="M80" i="1"/>
  <c r="K94" i="1"/>
  <c r="K95" i="1"/>
  <c r="H94" i="1"/>
  <c r="D95" i="1"/>
  <c r="G95" i="1"/>
  <c r="D96" i="1"/>
  <c r="G96" i="1"/>
  <c r="F97" i="1"/>
  <c r="D98" i="1"/>
  <c r="H98" i="1"/>
  <c r="G101" i="1"/>
  <c r="D101" i="1"/>
  <c r="K101" i="1"/>
  <c r="F107" i="1"/>
  <c r="F105" i="1"/>
  <c r="G104" i="1"/>
  <c r="D104" i="1"/>
  <c r="K104" i="1"/>
  <c r="F106" i="1"/>
  <c r="F115" i="1"/>
  <c r="G114" i="1"/>
  <c r="D114" i="1"/>
  <c r="J114" i="1"/>
  <c r="H114" i="1" s="1"/>
  <c r="D120" i="1"/>
  <c r="G120" i="1"/>
  <c r="F123" i="1"/>
  <c r="G123" i="1" s="1"/>
  <c r="F124" i="1"/>
  <c r="G124" i="1" s="1"/>
  <c r="D126" i="1"/>
  <c r="G126" i="1"/>
  <c r="F128" i="1"/>
  <c r="G128" i="1" s="1"/>
  <c r="F129" i="1"/>
  <c r="J96" i="1"/>
  <c r="H96" i="1" s="1"/>
  <c r="G98" i="1"/>
  <c r="H99" i="1"/>
  <c r="G100" i="1"/>
  <c r="D100" i="1"/>
  <c r="K100" i="1"/>
  <c r="H102" i="1"/>
  <c r="G103" i="1"/>
  <c r="D103" i="1"/>
  <c r="K103" i="1"/>
  <c r="F109" i="1"/>
  <c r="G108" i="1"/>
  <c r="D108" i="1"/>
  <c r="J108" i="1"/>
  <c r="H108" i="1" s="1"/>
  <c r="F110" i="1"/>
  <c r="H120" i="1"/>
  <c r="K120" i="1"/>
  <c r="H126" i="1"/>
  <c r="K126" i="1"/>
  <c r="F112" i="1"/>
  <c r="G111" i="1"/>
  <c r="D111" i="1"/>
  <c r="K111" i="1"/>
  <c r="F113" i="1"/>
  <c r="G117" i="1"/>
  <c r="G121" i="1"/>
  <c r="G122" i="1"/>
  <c r="G125" i="1"/>
  <c r="G127" i="1"/>
  <c r="G129" i="1"/>
  <c r="G130" i="1"/>
  <c r="D132" i="1"/>
  <c r="J134" i="1"/>
  <c r="H134" i="1" s="1"/>
  <c r="D134" i="1"/>
  <c r="G134" i="1"/>
  <c r="K131" i="1"/>
  <c r="G132" i="1"/>
  <c r="K132" i="1"/>
  <c r="J133" i="1"/>
  <c r="H133" i="1" s="1"/>
  <c r="J117" i="1"/>
  <c r="H117" i="1" s="1"/>
  <c r="F118" i="1"/>
  <c r="J118" i="1" s="1"/>
  <c r="H118" i="1" s="1"/>
  <c r="F119" i="1"/>
  <c r="J119" i="1" s="1"/>
  <c r="H119" i="1" s="1"/>
  <c r="J125" i="1"/>
  <c r="H125" i="1" s="1"/>
  <c r="J130" i="1"/>
  <c r="K130" i="1" s="1"/>
  <c r="F131" i="1"/>
  <c r="J131" i="1" s="1"/>
  <c r="H131" i="1" s="1"/>
  <c r="K114" i="1" l="1"/>
  <c r="K133" i="1"/>
  <c r="K125" i="1"/>
  <c r="K134" i="1"/>
  <c r="G113" i="1"/>
  <c r="D113" i="1"/>
  <c r="J113" i="1"/>
  <c r="H130" i="1"/>
  <c r="K119" i="1"/>
  <c r="K118" i="1"/>
  <c r="K117" i="1"/>
  <c r="G110" i="1"/>
  <c r="D110" i="1"/>
  <c r="J110" i="1"/>
  <c r="J109" i="1"/>
  <c r="G109" i="1"/>
  <c r="D109" i="1"/>
  <c r="D131" i="1"/>
  <c r="J128" i="1"/>
  <c r="D128" i="1"/>
  <c r="J123" i="1"/>
  <c r="D123" i="1"/>
  <c r="G119" i="1"/>
  <c r="G118" i="1"/>
  <c r="J106" i="1"/>
  <c r="G106" i="1"/>
  <c r="D106" i="1"/>
  <c r="G107" i="1"/>
  <c r="D107" i="1"/>
  <c r="J107" i="1"/>
  <c r="J112" i="1"/>
  <c r="D112" i="1"/>
  <c r="G112" i="1"/>
  <c r="G131" i="1"/>
  <c r="J129" i="1"/>
  <c r="D129" i="1"/>
  <c r="J124" i="1"/>
  <c r="D124" i="1"/>
  <c r="J122" i="1"/>
  <c r="D122" i="1"/>
  <c r="D119" i="1"/>
  <c r="D118" i="1"/>
  <c r="J115" i="1"/>
  <c r="G115" i="1"/>
  <c r="F116" i="1"/>
  <c r="D115" i="1"/>
  <c r="K108" i="1"/>
  <c r="J105" i="1"/>
  <c r="G105" i="1"/>
  <c r="D105" i="1"/>
  <c r="G97" i="1"/>
  <c r="D97" i="1"/>
  <c r="J97" i="1"/>
  <c r="K96" i="1"/>
  <c r="K105" i="1" l="1"/>
  <c r="H105" i="1"/>
  <c r="H107" i="1"/>
  <c r="K107" i="1"/>
  <c r="H110" i="1"/>
  <c r="K110" i="1"/>
  <c r="K97" i="1"/>
  <c r="H97" i="1"/>
  <c r="G116" i="1"/>
  <c r="D116" i="1"/>
  <c r="J116" i="1"/>
  <c r="K115" i="1"/>
  <c r="H115" i="1"/>
  <c r="H122" i="1"/>
  <c r="K122" i="1"/>
  <c r="H124" i="1"/>
  <c r="K124" i="1"/>
  <c r="H129" i="1"/>
  <c r="K129" i="1"/>
  <c r="K112" i="1"/>
  <c r="H112" i="1"/>
  <c r="K106" i="1"/>
  <c r="H106" i="1"/>
  <c r="H123" i="1"/>
  <c r="K123" i="1"/>
  <c r="H128" i="1"/>
  <c r="K128" i="1"/>
  <c r="K109" i="1"/>
  <c r="H109" i="1"/>
  <c r="H113" i="1"/>
  <c r="K113" i="1"/>
  <c r="H116" i="1" l="1"/>
  <c r="K116" i="1"/>
</calcChain>
</file>

<file path=xl/sharedStrings.xml><?xml version="1.0" encoding="utf-8"?>
<sst xmlns="http://schemas.openxmlformats.org/spreadsheetml/2006/main" count="266" uniqueCount="113">
  <si>
    <t xml:space="preserve">тарифов на выделение  коммунальной техники </t>
  </si>
  <si>
    <t>(услуги по механизированной уборке)</t>
  </si>
  <si>
    <t>Государственного предприятия "РЕМАВТОДОР МОСКОВСКОГО РАЙОНА Г.МИНСКА"</t>
  </si>
  <si>
    <t>рублей</t>
  </si>
  <si>
    <t>№ п/п</t>
  </si>
  <si>
    <t>Наименование техники</t>
  </si>
  <si>
    <t>Ед. измер.</t>
  </si>
  <si>
    <t>при работе в рабочие дни</t>
  </si>
  <si>
    <t>при работе в выходные и праздничные дни</t>
  </si>
  <si>
    <t>Тариф без НДС</t>
  </si>
  <si>
    <t>НДС</t>
  </si>
  <si>
    <t>Тариф с НДС</t>
  </si>
  <si>
    <t>Трактор Беларус-82 МК, гар.1154</t>
  </si>
  <si>
    <t>1 м/час</t>
  </si>
  <si>
    <t>с прицепом самосвальным</t>
  </si>
  <si>
    <t>подметание</t>
  </si>
  <si>
    <t>Трактор МТЗ-82.1 УМТ, гар. 1048</t>
  </si>
  <si>
    <t>с косилкой КДН-210</t>
  </si>
  <si>
    <t>Трактор МТЗ-80.1, гар. 1161,  1162</t>
  </si>
  <si>
    <t>с компрессором ПКСД-5,25</t>
  </si>
  <si>
    <t>посыпка  (навесн. ЕМ-06, зима)</t>
  </si>
  <si>
    <t>Снегоуборочная ЗИЛ-432935 "Любава"</t>
  </si>
  <si>
    <t>транспортный режим</t>
  </si>
  <si>
    <t>выгрузка 1бункера ПСС (2,8л)</t>
  </si>
  <si>
    <t>1 км</t>
  </si>
  <si>
    <t>Снегоуборочная ЗИЛ-432935 "Любава" (с грузом )</t>
  </si>
  <si>
    <t xml:space="preserve">с грузом </t>
  </si>
  <si>
    <t>Снегоуборочная ЗИЛ-432935 "Любава"(подметание)</t>
  </si>
  <si>
    <t>Снегоуборочная ЗИЛ-432935 "Любава"(посыпка)</t>
  </si>
  <si>
    <t>посыпка</t>
  </si>
  <si>
    <t>Снегоуборочная ЗИЛ-4329 "Любава" (сгребание)</t>
  </si>
  <si>
    <t>сгребание</t>
  </si>
  <si>
    <t>Снегоуборочная ЗИЛ-432935 "Любава"(подметание и сгребание)</t>
  </si>
  <si>
    <t>подметание и сгребание</t>
  </si>
  <si>
    <t>Поливомоечная ЗИЛ-432935 "Любава"</t>
  </si>
  <si>
    <t>полив зеленых насаждений (8,6л)</t>
  </si>
  <si>
    <t>мойка шлангом с наконечником (7,6л)</t>
  </si>
  <si>
    <t>заправка водой под-убор.маш (слив 1 цист.) (2л)</t>
  </si>
  <si>
    <t>полив</t>
  </si>
  <si>
    <t>мойка</t>
  </si>
  <si>
    <t>буксировка компрессора</t>
  </si>
  <si>
    <t>Снегоуборочная КО 806-20</t>
  </si>
  <si>
    <t>выгрузка одного бункера ПСС (6л)</t>
  </si>
  <si>
    <t>посыпка и сгребание</t>
  </si>
  <si>
    <t>Поливомоечная КО 806-20</t>
  </si>
  <si>
    <t>заправка водой под-убор.маш (слив 1 цист.) (1,9л)</t>
  </si>
  <si>
    <t>Поливомоечная ЗИЛ-432935 "Любава"(с грузом)</t>
  </si>
  <si>
    <t>Поливомоечная ЗИЛ-432935 "Любава"(полив)</t>
  </si>
  <si>
    <t>Поливомоечная ЗИЛ-432935 "Любава"(мойка)</t>
  </si>
  <si>
    <t xml:space="preserve">тарифов автоуслуг </t>
  </si>
  <si>
    <t>единица измерения</t>
  </si>
  <si>
    <t>Самосвал МАЗ-5551-42</t>
  </si>
  <si>
    <t>1 час</t>
  </si>
  <si>
    <t>с прицепом</t>
  </si>
  <si>
    <t>Самосвал МАЗ-5516-05</t>
  </si>
  <si>
    <t>Самосвал МАЗ-5516-А5</t>
  </si>
  <si>
    <t>Самосвал МАЗ-6501 А8</t>
  </si>
  <si>
    <t xml:space="preserve">Сед.тягач МАЗ-6422А8 </t>
  </si>
  <si>
    <t>с полуприц МАЗ-953000-011</t>
  </si>
  <si>
    <t>с полуприц-тяжеловоз 9942С4</t>
  </si>
  <si>
    <t>Эвакуатор МАЗ-437043</t>
  </si>
  <si>
    <t>транспортный  режим</t>
  </si>
  <si>
    <t>работа оборудования</t>
  </si>
  <si>
    <r>
      <t>Стоимость управления, аренды и технической эксплуатации  дорожно-строительных машин и оборудования с экипажем за 1 маш/час</t>
    </r>
    <r>
      <rPr>
        <b/>
        <i/>
        <sz val="14"/>
        <rFont val="Times New Roman"/>
        <family val="1"/>
        <charset val="204"/>
      </rPr>
      <t xml:space="preserve"> </t>
    </r>
  </si>
  <si>
    <t>для  прочих</t>
  </si>
  <si>
    <t>Наименование машин и  оборудования</t>
  </si>
  <si>
    <t>ВСЕГО без НДС</t>
  </si>
  <si>
    <t xml:space="preserve">в т. ч. </t>
  </si>
  <si>
    <t>Всего с НДС</t>
  </si>
  <si>
    <t>Тариф за 1 маш/час</t>
  </si>
  <si>
    <t>Аренда</t>
  </si>
  <si>
    <t>Погрузчик Амкодор 332С 4  гар. 1168</t>
  </si>
  <si>
    <t>транспорт. режим</t>
  </si>
  <si>
    <t>погрузка, перемещение</t>
  </si>
  <si>
    <t xml:space="preserve">Погрузчик Амкодор 342 С4 </t>
  </si>
  <si>
    <t>планировка грунтов</t>
  </si>
  <si>
    <t>Погрузчик Амкодор 352 С, гар.1145</t>
  </si>
  <si>
    <t>транспорт.режим</t>
  </si>
  <si>
    <t>МТЗ (ДЗ-133 механ.тах )</t>
  </si>
  <si>
    <t>работа фрезы Амкодор 8047</t>
  </si>
  <si>
    <t>Бульдозер-погрузчик ДЗ-133 механ.тах (погрузка)</t>
  </si>
  <si>
    <t xml:space="preserve">Погрузчик А-310ПЩ на базе МТЗ-92 </t>
  </si>
  <si>
    <t>работа с  отвалом (зима)</t>
  </si>
  <si>
    <t xml:space="preserve">Экскаватор-погрузчик ДЭМ-114 Э </t>
  </si>
  <si>
    <t>Экскаватор-погрузчик ДЭМ-114 Э (погрузка грунтов)</t>
  </si>
  <si>
    <t>Экскаватор-погрузчик ДЭМ-114 Э ()</t>
  </si>
  <si>
    <t>экскаватор</t>
  </si>
  <si>
    <t>Экскаватор-погрузчик Амкодор 702А</t>
  </si>
  <si>
    <t>Экскаватор-погрузчик Амкодор 702А (погрузка)</t>
  </si>
  <si>
    <t>Экскаватор-погрузчик Амкодор 702А (экскаватор)</t>
  </si>
  <si>
    <t>Автогрейдер ГС-14.02-250</t>
  </si>
  <si>
    <t>профилирование</t>
  </si>
  <si>
    <t>перебазировка, простой</t>
  </si>
  <si>
    <t>Асфальтоукладчик VOGELЕ  SUPER-1303-2</t>
  </si>
  <si>
    <t>укладка шириной 3,1 - 4,2м</t>
  </si>
  <si>
    <t>укладка шириной 1,8 - 3,1м</t>
  </si>
  <si>
    <t>Асфальтоукладчик VOGELЕ  SUPER-1600-2</t>
  </si>
  <si>
    <t>укладка шириной от 3,5м до 5,0м</t>
  </si>
  <si>
    <t>укладка шириной от 5,5м до 7,0м</t>
  </si>
  <si>
    <t>разогрев плиты</t>
  </si>
  <si>
    <t>Каток Амкодор 6641 (на резиновом ходу,  пневмошинный)</t>
  </si>
  <si>
    <t>работа</t>
  </si>
  <si>
    <t xml:space="preserve">Каток BOMAG 203 AD-4 AM </t>
  </si>
  <si>
    <t>укатка дорожного полотна</t>
  </si>
  <si>
    <t>укатка дорожного полотна с включенным вибратором</t>
  </si>
  <si>
    <t xml:space="preserve">Каток BOMAG 151 AD - 4 </t>
  </si>
  <si>
    <t>Бульдозер Четра Т-9.01</t>
  </si>
  <si>
    <t>Прейскурант № 01-1/06/21 К</t>
  </si>
  <si>
    <t>Трактор МТЗ-82.1 УМТ, гар.1082, 1074</t>
  </si>
  <si>
    <t>транспортный</t>
  </si>
  <si>
    <t>уборка снега отвалом и щеткой</t>
  </si>
  <si>
    <t>Прейскурант № 01-1/06/21 А</t>
  </si>
  <si>
    <t>с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</si>
</sst>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0.0%"/>
    <numFmt numFmtId="168" formatCode="#,##0_ ;\-#,##0\ "/>
  </numFmts>
  <fonts count="27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0000FF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4" tint="-0.249977111117893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/>
    <xf numFmtId="0" fontId="10" fillId="0" borderId="0" xfId="0" applyFont="1" applyFill="1"/>
    <xf numFmtId="0" fontId="11" fillId="0" borderId="0" xfId="0" applyFo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Fill="1"/>
    <xf numFmtId="0" fontId="9" fillId="0" borderId="0" xfId="0" applyFont="1"/>
    <xf numFmtId="0" fontId="11" fillId="0" borderId="8" xfId="0" applyFont="1" applyBorder="1"/>
    <xf numFmtId="3" fontId="11" fillId="0" borderId="8" xfId="0" applyNumberFormat="1" applyFont="1" applyBorder="1" applyAlignment="1">
      <alignment horizontal="center"/>
    </xf>
    <xf numFmtId="166" fontId="9" fillId="0" borderId="8" xfId="1" applyNumberFormat="1" applyFont="1" applyBorder="1" applyAlignment="1">
      <alignment horizontal="center"/>
    </xf>
    <xf numFmtId="166" fontId="11" fillId="0" borderId="8" xfId="1" applyNumberFormat="1" applyFont="1" applyBorder="1" applyAlignment="1">
      <alignment horizontal="center"/>
    </xf>
    <xf numFmtId="166" fontId="11" fillId="0" borderId="9" xfId="1" applyNumberFormat="1" applyFont="1" applyBorder="1" applyAlignment="1">
      <alignment horizontal="center"/>
    </xf>
    <xf numFmtId="166" fontId="9" fillId="0" borderId="8" xfId="1" applyNumberFormat="1" applyFont="1" applyBorder="1" applyAlignment="1">
      <alignment horizontal="right"/>
    </xf>
    <xf numFmtId="4" fontId="11" fillId="0" borderId="8" xfId="0" applyNumberFormat="1" applyFont="1" applyBorder="1"/>
    <xf numFmtId="4" fontId="11" fillId="0" borderId="10" xfId="0" applyNumberFormat="1" applyFont="1" applyBorder="1"/>
    <xf numFmtId="0" fontId="11" fillId="0" borderId="0" xfId="0" applyFont="1" applyFill="1"/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66" fontId="9" fillId="0" borderId="1" xfId="1" applyNumberFormat="1" applyFont="1" applyBorder="1" applyAlignment="1">
      <alignment horizontal="right"/>
    </xf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 horizontal="center"/>
    </xf>
    <xf numFmtId="166" fontId="9" fillId="0" borderId="14" xfId="1" applyNumberFormat="1" applyFont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6" fontId="11" fillId="0" borderId="15" xfId="1" applyNumberFormat="1" applyFont="1" applyBorder="1" applyAlignment="1">
      <alignment horizontal="center"/>
    </xf>
    <xf numFmtId="166" fontId="9" fillId="0" borderId="14" xfId="1" applyNumberFormat="1" applyFont="1" applyBorder="1" applyAlignment="1">
      <alignment horizontal="right"/>
    </xf>
    <xf numFmtId="4" fontId="11" fillId="0" borderId="14" xfId="0" applyNumberFormat="1" applyFont="1" applyBorder="1"/>
    <xf numFmtId="4" fontId="11" fillId="0" borderId="16" xfId="0" applyNumberFormat="1" applyFont="1" applyBorder="1"/>
    <xf numFmtId="0" fontId="11" fillId="0" borderId="1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3" fontId="11" fillId="0" borderId="29" xfId="0" applyNumberFormat="1" applyFont="1" applyBorder="1" applyAlignment="1">
      <alignment horizontal="center"/>
    </xf>
    <xf numFmtId="166" fontId="9" fillId="0" borderId="29" xfId="1" applyNumberFormat="1" applyFont="1" applyBorder="1" applyAlignment="1">
      <alignment horizontal="center"/>
    </xf>
    <xf numFmtId="166" fontId="11" fillId="0" borderId="29" xfId="1" applyNumberFormat="1" applyFont="1" applyBorder="1" applyAlignment="1">
      <alignment horizontal="center"/>
    </xf>
    <xf numFmtId="166" fontId="11" fillId="0" borderId="30" xfId="1" applyNumberFormat="1" applyFont="1" applyBorder="1" applyAlignment="1">
      <alignment horizontal="center"/>
    </xf>
    <xf numFmtId="166" fontId="9" fillId="0" borderId="29" xfId="1" applyNumberFormat="1" applyFont="1" applyBorder="1" applyAlignment="1">
      <alignment horizontal="right"/>
    </xf>
    <xf numFmtId="4" fontId="11" fillId="0" borderId="29" xfId="0" applyNumberFormat="1" applyFont="1" applyBorder="1"/>
    <xf numFmtId="4" fontId="11" fillId="0" borderId="31" xfId="0" applyNumberFormat="1" applyFont="1" applyBorder="1"/>
    <xf numFmtId="3" fontId="11" fillId="0" borderId="6" xfId="0" applyNumberFormat="1" applyFont="1" applyBorder="1" applyAlignment="1">
      <alignment horizontal="center"/>
    </xf>
    <xf numFmtId="166" fontId="9" fillId="0" borderId="6" xfId="1" applyNumberFormat="1" applyFont="1" applyBorder="1" applyAlignment="1">
      <alignment horizontal="center"/>
    </xf>
    <xf numFmtId="166" fontId="11" fillId="0" borderId="6" xfId="1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6" fontId="9" fillId="0" borderId="6" xfId="1" applyNumberFormat="1" applyFont="1" applyBorder="1" applyAlignment="1">
      <alignment horizontal="right"/>
    </xf>
    <xf numFmtId="4" fontId="11" fillId="0" borderId="6" xfId="0" applyNumberFormat="1" applyFont="1" applyBorder="1"/>
    <xf numFmtId="4" fontId="11" fillId="0" borderId="32" xfId="0" applyNumberFormat="1" applyFont="1" applyBorder="1"/>
    <xf numFmtId="0" fontId="11" fillId="0" borderId="3" xfId="0" applyFont="1" applyFill="1" applyBorder="1" applyAlignment="1">
      <alignment wrapText="1"/>
    </xf>
    <xf numFmtId="0" fontId="11" fillId="0" borderId="1" xfId="0" applyFont="1" applyBorder="1"/>
    <xf numFmtId="3" fontId="11" fillId="0" borderId="34" xfId="0" applyNumberFormat="1" applyFont="1" applyBorder="1" applyAlignment="1">
      <alignment horizontal="center"/>
    </xf>
    <xf numFmtId="166" fontId="9" fillId="0" borderId="8" xfId="1" applyNumberFormat="1" applyFont="1" applyFill="1" applyBorder="1" applyAlignment="1">
      <alignment horizontal="center"/>
    </xf>
    <xf numFmtId="166" fontId="11" fillId="0" borderId="8" xfId="1" applyNumberFormat="1" applyFont="1" applyFill="1" applyBorder="1" applyAlignment="1">
      <alignment horizontal="center"/>
    </xf>
    <xf numFmtId="166" fontId="9" fillId="0" borderId="8" xfId="1" applyNumberFormat="1" applyFont="1" applyFill="1" applyBorder="1" applyAlignment="1">
      <alignment horizontal="right"/>
    </xf>
    <xf numFmtId="0" fontId="13" fillId="0" borderId="0" xfId="0" applyFont="1" applyFill="1"/>
    <xf numFmtId="0" fontId="0" fillId="0" borderId="0" xfId="0" applyFont="1"/>
    <xf numFmtId="0" fontId="11" fillId="0" borderId="1" xfId="0" applyFont="1" applyFill="1" applyBorder="1" applyAlignment="1">
      <alignment horizontal="left" wrapText="1"/>
    </xf>
    <xf numFmtId="166" fontId="9" fillId="0" borderId="1" xfId="1" applyNumberFormat="1" applyFont="1" applyFill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right"/>
    </xf>
    <xf numFmtId="0" fontId="11" fillId="0" borderId="14" xfId="0" applyFont="1" applyBorder="1"/>
    <xf numFmtId="166" fontId="11" fillId="0" borderId="14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4" xfId="0" applyFont="1" applyFill="1" applyBorder="1"/>
    <xf numFmtId="3" fontId="11" fillId="0" borderId="14" xfId="0" applyNumberFormat="1" applyFont="1" applyFill="1" applyBorder="1" applyAlignment="1">
      <alignment horizontal="center"/>
    </xf>
    <xf numFmtId="166" fontId="9" fillId="0" borderId="1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167" fontId="12" fillId="0" borderId="0" xfId="0" applyNumberFormat="1" applyFont="1" applyFill="1"/>
    <xf numFmtId="4" fontId="9" fillId="0" borderId="8" xfId="0" applyNumberFormat="1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3" fontId="10" fillId="0" borderId="0" xfId="0" applyNumberFormat="1" applyFont="1" applyFill="1"/>
    <xf numFmtId="4" fontId="9" fillId="0" borderId="1" xfId="0" applyNumberFormat="1" applyFont="1" applyFill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11" fillId="0" borderId="3" xfId="0" applyFont="1" applyBorder="1"/>
    <xf numFmtId="3" fontId="11" fillId="0" borderId="3" xfId="0" applyNumberFormat="1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166" fontId="11" fillId="0" borderId="3" xfId="1" applyNumberFormat="1" applyFont="1" applyFill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0" fontId="11" fillId="0" borderId="6" xfId="0" applyFont="1" applyBorder="1"/>
    <xf numFmtId="4" fontId="9" fillId="0" borderId="6" xfId="0" applyNumberFormat="1" applyFont="1" applyFill="1" applyBorder="1" applyAlignment="1">
      <alignment horizontal="center"/>
    </xf>
    <xf numFmtId="166" fontId="11" fillId="0" borderId="6" xfId="1" applyNumberFormat="1" applyFont="1" applyFill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0" fontId="11" fillId="0" borderId="33" xfId="0" applyFont="1" applyBorder="1"/>
    <xf numFmtId="0" fontId="11" fillId="0" borderId="37" xfId="0" applyFont="1" applyBorder="1"/>
    <xf numFmtId="3" fontId="11" fillId="0" borderId="8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8" fontId="16" fillId="0" borderId="0" xfId="2" applyNumberFormat="1" applyFont="1" applyFill="1" applyBorder="1" applyAlignment="1">
      <alignment horizontal="left"/>
    </xf>
    <xf numFmtId="0" fontId="0" fillId="0" borderId="0" xfId="0" applyFill="1"/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" fontId="19" fillId="0" borderId="3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5" fillId="0" borderId="3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1" fillId="0" borderId="3" xfId="3" applyNumberFormat="1" applyFont="1" applyFill="1" applyBorder="1" applyAlignment="1">
      <alignment horizontal="right"/>
    </xf>
    <xf numFmtId="4" fontId="15" fillId="0" borderId="38" xfId="3" applyNumberFormat="1" applyFont="1" applyFill="1" applyBorder="1" applyAlignment="1">
      <alignment horizontal="right"/>
    </xf>
    <xf numFmtId="4" fontId="11" fillId="0" borderId="38" xfId="3" applyNumberFormat="1" applyFont="1" applyFill="1" applyBorder="1" applyAlignment="1">
      <alignment horizontal="right"/>
    </xf>
    <xf numFmtId="4" fontId="19" fillId="0" borderId="38" xfId="3" applyNumberFormat="1" applyFont="1" applyFill="1" applyBorder="1" applyAlignment="1">
      <alignment horizontal="right"/>
    </xf>
    <xf numFmtId="4" fontId="15" fillId="0" borderId="6" xfId="3" applyNumberFormat="1" applyFont="1" applyFill="1" applyBorder="1" applyAlignment="1">
      <alignment horizontal="right"/>
    </xf>
    <xf numFmtId="4" fontId="19" fillId="0" borderId="6" xfId="3" applyNumberFormat="1" applyFont="1" applyFill="1" applyBorder="1" applyAlignment="1">
      <alignment horizontal="right"/>
    </xf>
    <xf numFmtId="4" fontId="11" fillId="0" borderId="3" xfId="0" applyNumberFormat="1" applyFont="1" applyBorder="1"/>
    <xf numFmtId="4" fontId="15" fillId="0" borderId="8" xfId="3" applyNumberFormat="1" applyFont="1" applyFill="1" applyBorder="1" applyAlignment="1">
      <alignment horizontal="right"/>
    </xf>
    <xf numFmtId="4" fontId="11" fillId="0" borderId="8" xfId="3" applyNumberFormat="1" applyFont="1" applyFill="1" applyBorder="1" applyAlignment="1">
      <alignment horizontal="right"/>
    </xf>
    <xf numFmtId="4" fontId="19" fillId="0" borderId="8" xfId="3" applyNumberFormat="1" applyFont="1" applyFill="1" applyBorder="1" applyAlignment="1">
      <alignment horizontal="right"/>
    </xf>
    <xf numFmtId="4" fontId="19" fillId="0" borderId="10" xfId="3" applyNumberFormat="1" applyFont="1" applyFill="1" applyBorder="1" applyAlignment="1">
      <alignment horizontal="right"/>
    </xf>
    <xf numFmtId="4" fontId="19" fillId="0" borderId="12" xfId="3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wrapText="1"/>
    </xf>
    <xf numFmtId="4" fontId="15" fillId="0" borderId="29" xfId="3" applyNumberFormat="1" applyFont="1" applyFill="1" applyBorder="1" applyAlignment="1">
      <alignment horizontal="right"/>
    </xf>
    <xf numFmtId="4" fontId="11" fillId="0" borderId="29" xfId="3" applyNumberFormat="1" applyFont="1" applyFill="1" applyBorder="1" applyAlignment="1">
      <alignment horizontal="right"/>
    </xf>
    <xf numFmtId="4" fontId="19" fillId="0" borderId="29" xfId="3" applyNumberFormat="1" applyFont="1" applyFill="1" applyBorder="1" applyAlignment="1">
      <alignment horizontal="right"/>
    </xf>
    <xf numFmtId="4" fontId="15" fillId="0" borderId="14" xfId="3" applyNumberFormat="1" applyFont="1" applyFill="1" applyBorder="1" applyAlignment="1">
      <alignment horizontal="right"/>
    </xf>
    <xf numFmtId="4" fontId="19" fillId="0" borderId="16" xfId="3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" fontId="19" fillId="0" borderId="14" xfId="3" applyNumberFormat="1" applyFont="1" applyFill="1" applyBorder="1" applyAlignment="1">
      <alignment horizontal="right"/>
    </xf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vertical="center" wrapText="1"/>
    </xf>
    <xf numFmtId="4" fontId="19" fillId="0" borderId="32" xfId="3" applyNumberFormat="1" applyFont="1" applyFill="1" applyBorder="1" applyAlignment="1">
      <alignment horizontal="right"/>
    </xf>
    <xf numFmtId="4" fontId="19" fillId="0" borderId="40" xfId="3" applyNumberFormat="1" applyFont="1" applyFill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wrapText="1"/>
    </xf>
  </cellXfs>
  <cellStyles count="4">
    <cellStyle name="Обычный" xfId="0" builtinId="0"/>
    <cellStyle name="Финансовый" xfId="1" builtinId="3"/>
    <cellStyle name="Финансовый [0]" xfId="2" builtinId="6"/>
    <cellStyle name="Финансовый [0]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P134"/>
  <sheetViews>
    <sheetView tabSelected="1" topLeftCell="A117" zoomScaleNormal="100" workbookViewId="0">
      <selection activeCell="F134" sqref="F134"/>
    </sheetView>
  </sheetViews>
  <sheetFormatPr defaultRowHeight="13.2" x14ac:dyDescent="0.25"/>
  <cols>
    <col min="1" max="1" width="3.33203125" style="77" customWidth="1"/>
    <col min="2" max="2" width="30.33203125" style="77" customWidth="1"/>
    <col min="3" max="3" width="23.33203125" style="77" customWidth="1"/>
    <col min="4" max="4" width="9.109375" style="77"/>
    <col min="5" max="5" width="11.6640625" style="79" customWidth="1"/>
    <col min="6" max="7" width="9.6640625" style="77" customWidth="1"/>
    <col min="8" max="8" width="10.44140625" customWidth="1"/>
    <col min="9" max="9" width="8.88671875" customWidth="1"/>
    <col min="10" max="10" width="12.33203125" customWidth="1"/>
    <col min="11" max="16" width="9.109375" style="62"/>
  </cols>
  <sheetData>
    <row r="1" spans="1:16" s="2" customFormat="1" ht="25.5" customHeight="1" x14ac:dyDescent="0.3">
      <c r="A1" s="159" t="s">
        <v>107</v>
      </c>
      <c r="B1" s="159"/>
      <c r="C1" s="159"/>
      <c r="D1" s="159"/>
      <c r="E1" s="159"/>
      <c r="F1" s="159"/>
      <c r="G1" s="159"/>
      <c r="H1" s="159"/>
      <c r="I1" s="159"/>
      <c r="J1" s="159"/>
      <c r="K1" s="1"/>
      <c r="L1" s="1"/>
      <c r="M1" s="1"/>
      <c r="N1" s="1"/>
      <c r="O1" s="1"/>
      <c r="P1" s="1"/>
    </row>
    <row r="2" spans="1:16" s="3" customFormat="1" ht="16.8" x14ac:dyDescent="0.3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"/>
      <c r="L2" s="1"/>
      <c r="M2" s="1"/>
      <c r="N2" s="1"/>
      <c r="O2" s="1"/>
      <c r="P2" s="1"/>
    </row>
    <row r="3" spans="1:16" s="3" customFormat="1" ht="16.8" x14ac:dyDescent="0.3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"/>
      <c r="L3" s="1"/>
      <c r="M3" s="1"/>
      <c r="N3" s="1"/>
      <c r="O3" s="1"/>
      <c r="P3" s="1"/>
    </row>
    <row r="4" spans="1:16" s="3" customFormat="1" ht="16.8" x14ac:dyDescent="0.3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"/>
      <c r="L4" s="1"/>
      <c r="M4" s="1"/>
      <c r="N4" s="1"/>
      <c r="O4" s="1"/>
      <c r="P4" s="1"/>
    </row>
    <row r="5" spans="1:16" s="8" customFormat="1" ht="20.25" customHeight="1" thickBot="1" x14ac:dyDescent="0.35">
      <c r="A5" s="4"/>
      <c r="B5" s="5"/>
      <c r="C5" s="6"/>
      <c r="D5" s="4"/>
      <c r="E5" s="7"/>
      <c r="F5" s="4"/>
      <c r="G5" s="4"/>
      <c r="J5" s="8" t="s">
        <v>3</v>
      </c>
      <c r="K5" s="9"/>
      <c r="L5" s="9"/>
      <c r="M5" s="9"/>
      <c r="N5" s="9"/>
      <c r="O5" s="9"/>
      <c r="P5" s="9"/>
    </row>
    <row r="6" spans="1:16" s="11" customFormat="1" ht="29.4" customHeight="1" x14ac:dyDescent="0.25">
      <c r="A6" s="161" t="s">
        <v>4</v>
      </c>
      <c r="B6" s="163" t="s">
        <v>5</v>
      </c>
      <c r="C6" s="163"/>
      <c r="D6" s="165" t="s">
        <v>6</v>
      </c>
      <c r="E6" s="167" t="s">
        <v>7</v>
      </c>
      <c r="F6" s="167"/>
      <c r="G6" s="167"/>
      <c r="H6" s="167" t="s">
        <v>8</v>
      </c>
      <c r="I6" s="167"/>
      <c r="J6" s="168"/>
      <c r="K6" s="10"/>
      <c r="L6" s="10"/>
      <c r="M6" s="10"/>
      <c r="N6" s="10"/>
      <c r="O6" s="10"/>
      <c r="P6" s="10"/>
    </row>
    <row r="7" spans="1:16" s="11" customFormat="1" ht="36.6" customHeight="1" x14ac:dyDescent="0.25">
      <c r="A7" s="162"/>
      <c r="B7" s="164"/>
      <c r="C7" s="164"/>
      <c r="D7" s="166"/>
      <c r="E7" s="157" t="s">
        <v>9</v>
      </c>
      <c r="F7" s="12" t="s">
        <v>10</v>
      </c>
      <c r="G7" s="12" t="s">
        <v>11</v>
      </c>
      <c r="H7" s="157" t="s">
        <v>9</v>
      </c>
      <c r="I7" s="12" t="s">
        <v>10</v>
      </c>
      <c r="J7" s="153" t="s">
        <v>11</v>
      </c>
      <c r="K7" s="10"/>
      <c r="L7" s="10"/>
      <c r="M7" s="10"/>
      <c r="N7" s="10"/>
      <c r="O7" s="10"/>
      <c r="P7" s="10"/>
    </row>
    <row r="8" spans="1:16" s="14" customFormat="1" ht="13.5" customHeight="1" thickBot="1" x14ac:dyDescent="0.3">
      <c r="A8" s="154">
        <v>1</v>
      </c>
      <c r="B8" s="181">
        <f t="shared" ref="B8:J8" si="0">A8+1</f>
        <v>2</v>
      </c>
      <c r="C8" s="182"/>
      <c r="D8" s="150">
        <f>B8+1</f>
        <v>3</v>
      </c>
      <c r="E8" s="155">
        <f t="shared" si="0"/>
        <v>4</v>
      </c>
      <c r="F8" s="150">
        <f t="shared" si="0"/>
        <v>5</v>
      </c>
      <c r="G8" s="150">
        <f t="shared" si="0"/>
        <v>6</v>
      </c>
      <c r="H8" s="155">
        <f t="shared" si="0"/>
        <v>7</v>
      </c>
      <c r="I8" s="150">
        <f t="shared" si="0"/>
        <v>8</v>
      </c>
      <c r="J8" s="156">
        <f t="shared" si="0"/>
        <v>9</v>
      </c>
      <c r="K8" s="13"/>
      <c r="L8" s="13"/>
      <c r="M8" s="13"/>
      <c r="N8" s="13"/>
      <c r="O8" s="13"/>
      <c r="P8" s="13"/>
    </row>
    <row r="9" spans="1:16" s="23" customFormat="1" ht="15" customHeight="1" x14ac:dyDescent="0.25">
      <c r="A9" s="183">
        <v>1</v>
      </c>
      <c r="B9" s="186" t="s">
        <v>12</v>
      </c>
      <c r="C9" s="15" t="s">
        <v>109</v>
      </c>
      <c r="D9" s="16" t="s">
        <v>13</v>
      </c>
      <c r="E9" s="17">
        <v>39.18</v>
      </c>
      <c r="F9" s="18">
        <f t="shared" ref="F9:F57" si="1">E9*20%</f>
        <v>7.8360000000000003</v>
      </c>
      <c r="G9" s="19">
        <f t="shared" ref="G9:G14" si="2">E9+F9</f>
        <v>47.015999999999998</v>
      </c>
      <c r="H9" s="20">
        <v>46.07</v>
      </c>
      <c r="I9" s="21">
        <f t="shared" ref="I9:I57" si="3">H9*0.2</f>
        <v>9.2140000000000004</v>
      </c>
      <c r="J9" s="22">
        <f t="shared" ref="J9:J57" si="4">H9+I9</f>
        <v>55.283999999999999</v>
      </c>
      <c r="K9" s="10"/>
      <c r="L9" s="10"/>
      <c r="M9" s="10"/>
      <c r="N9" s="10"/>
      <c r="O9" s="10"/>
      <c r="P9" s="10"/>
    </row>
    <row r="10" spans="1:16" s="23" customFormat="1" ht="15" customHeight="1" x14ac:dyDescent="0.25">
      <c r="A10" s="184"/>
      <c r="B10" s="187"/>
      <c r="C10" s="24" t="s">
        <v>14</v>
      </c>
      <c r="D10" s="25" t="s">
        <v>13</v>
      </c>
      <c r="E10" s="26">
        <v>41.76</v>
      </c>
      <c r="F10" s="27">
        <f t="shared" si="1"/>
        <v>8.3520000000000003</v>
      </c>
      <c r="G10" s="28">
        <f t="shared" si="2"/>
        <v>50.111999999999995</v>
      </c>
      <c r="H10" s="29">
        <v>49.34</v>
      </c>
      <c r="I10" s="30">
        <f t="shared" si="3"/>
        <v>9.8680000000000021</v>
      </c>
      <c r="J10" s="31">
        <f t="shared" si="4"/>
        <v>59.208000000000006</v>
      </c>
      <c r="K10" s="10"/>
      <c r="L10" s="10"/>
      <c r="M10" s="10"/>
      <c r="N10" s="10"/>
      <c r="O10" s="10"/>
      <c r="P10" s="10"/>
    </row>
    <row r="11" spans="1:16" s="23" customFormat="1" ht="15" customHeight="1" thickBot="1" x14ac:dyDescent="0.3">
      <c r="A11" s="185"/>
      <c r="B11" s="188"/>
      <c r="C11" s="32" t="s">
        <v>15</v>
      </c>
      <c r="D11" s="33" t="s">
        <v>13</v>
      </c>
      <c r="E11" s="34">
        <v>38.869999999999997</v>
      </c>
      <c r="F11" s="35">
        <f t="shared" si="1"/>
        <v>7.774</v>
      </c>
      <c r="G11" s="36">
        <f t="shared" si="2"/>
        <v>46.643999999999998</v>
      </c>
      <c r="H11" s="37">
        <v>46.46</v>
      </c>
      <c r="I11" s="38">
        <f t="shared" si="3"/>
        <v>9.2919999999999998</v>
      </c>
      <c r="J11" s="39">
        <f t="shared" si="4"/>
        <v>55.752000000000002</v>
      </c>
      <c r="K11" s="10"/>
      <c r="L11" s="10"/>
      <c r="M11" s="10"/>
      <c r="N11" s="10"/>
      <c r="O11" s="10"/>
      <c r="P11" s="10"/>
    </row>
    <row r="12" spans="1:16" s="11" customFormat="1" ht="12.75" customHeight="1" x14ac:dyDescent="0.25">
      <c r="A12" s="189">
        <f>A9+1</f>
        <v>2</v>
      </c>
      <c r="B12" s="192" t="s">
        <v>108</v>
      </c>
      <c r="C12" s="15" t="s">
        <v>109</v>
      </c>
      <c r="D12" s="16" t="s">
        <v>13</v>
      </c>
      <c r="E12" s="17">
        <v>38.25</v>
      </c>
      <c r="F12" s="18">
        <f t="shared" si="1"/>
        <v>7.65</v>
      </c>
      <c r="G12" s="19">
        <f t="shared" si="2"/>
        <v>45.9</v>
      </c>
      <c r="H12" s="20">
        <v>45.14</v>
      </c>
      <c r="I12" s="21">
        <f t="shared" si="3"/>
        <v>9.0280000000000005</v>
      </c>
      <c r="J12" s="22">
        <f t="shared" si="4"/>
        <v>54.167999999999999</v>
      </c>
      <c r="K12" s="10"/>
      <c r="L12" s="10"/>
      <c r="M12" s="10"/>
      <c r="N12" s="10"/>
      <c r="O12" s="10"/>
      <c r="P12" s="10"/>
    </row>
    <row r="13" spans="1:16" s="11" customFormat="1" ht="15" customHeight="1" x14ac:dyDescent="0.25">
      <c r="A13" s="190"/>
      <c r="B13" s="193"/>
      <c r="C13" s="24" t="s">
        <v>14</v>
      </c>
      <c r="D13" s="25" t="s">
        <v>13</v>
      </c>
      <c r="E13" s="26">
        <v>40.82</v>
      </c>
      <c r="F13" s="27">
        <f t="shared" si="1"/>
        <v>8.1639999999999997</v>
      </c>
      <c r="G13" s="28">
        <f t="shared" si="2"/>
        <v>48.984000000000002</v>
      </c>
      <c r="H13" s="29">
        <v>48.4</v>
      </c>
      <c r="I13" s="30">
        <f t="shared" si="3"/>
        <v>9.68</v>
      </c>
      <c r="J13" s="31">
        <f t="shared" si="4"/>
        <v>58.08</v>
      </c>
      <c r="K13" s="10"/>
      <c r="L13" s="10"/>
      <c r="M13" s="10"/>
      <c r="N13" s="10"/>
      <c r="O13" s="10"/>
      <c r="P13" s="10"/>
    </row>
    <row r="14" spans="1:16" s="11" customFormat="1" ht="15" customHeight="1" thickBot="1" x14ac:dyDescent="0.3">
      <c r="A14" s="191"/>
      <c r="B14" s="194"/>
      <c r="C14" s="32" t="s">
        <v>15</v>
      </c>
      <c r="D14" s="33" t="s">
        <v>13</v>
      </c>
      <c r="E14" s="34">
        <v>37.93</v>
      </c>
      <c r="F14" s="35">
        <f t="shared" si="1"/>
        <v>7.5860000000000003</v>
      </c>
      <c r="G14" s="36">
        <f t="shared" si="2"/>
        <v>45.515999999999998</v>
      </c>
      <c r="H14" s="37">
        <v>45.53</v>
      </c>
      <c r="I14" s="38">
        <f t="shared" si="3"/>
        <v>9.1059999999999999</v>
      </c>
      <c r="J14" s="39">
        <f t="shared" si="4"/>
        <v>54.636000000000003</v>
      </c>
      <c r="K14" s="10"/>
      <c r="L14" s="10"/>
      <c r="M14" s="10"/>
      <c r="N14" s="10"/>
      <c r="O14" s="10"/>
      <c r="P14" s="10"/>
    </row>
    <row r="15" spans="1:16" s="11" customFormat="1" ht="13.5" customHeight="1" x14ac:dyDescent="0.25">
      <c r="A15" s="195">
        <f>A12+1</f>
        <v>3</v>
      </c>
      <c r="B15" s="198" t="s">
        <v>16</v>
      </c>
      <c r="C15" s="15" t="s">
        <v>109</v>
      </c>
      <c r="D15" s="16" t="s">
        <v>13</v>
      </c>
      <c r="E15" s="17">
        <v>37.57</v>
      </c>
      <c r="F15" s="18">
        <f t="shared" si="1"/>
        <v>7.5140000000000002</v>
      </c>
      <c r="G15" s="19">
        <f>E15+F15</f>
        <v>45.084000000000003</v>
      </c>
      <c r="H15" s="20">
        <v>44.46</v>
      </c>
      <c r="I15" s="21">
        <f t="shared" si="3"/>
        <v>8.8920000000000012</v>
      </c>
      <c r="J15" s="22">
        <f t="shared" si="4"/>
        <v>53.352000000000004</v>
      </c>
      <c r="K15" s="10"/>
      <c r="L15" s="10"/>
      <c r="M15" s="10"/>
      <c r="N15" s="10"/>
      <c r="O15" s="10"/>
      <c r="P15" s="10"/>
    </row>
    <row r="16" spans="1:16" s="11" customFormat="1" ht="15" customHeight="1" x14ac:dyDescent="0.25">
      <c r="A16" s="196"/>
      <c r="B16" s="199"/>
      <c r="C16" s="40" t="s">
        <v>14</v>
      </c>
      <c r="D16" s="25" t="s">
        <v>13</v>
      </c>
      <c r="E16" s="26">
        <v>40.130000000000003</v>
      </c>
      <c r="F16" s="27">
        <f t="shared" si="1"/>
        <v>8.0260000000000016</v>
      </c>
      <c r="G16" s="28">
        <f>E16+F16</f>
        <v>48.156000000000006</v>
      </c>
      <c r="H16" s="29">
        <v>47.72</v>
      </c>
      <c r="I16" s="30">
        <f t="shared" si="3"/>
        <v>9.5440000000000005</v>
      </c>
      <c r="J16" s="31">
        <f t="shared" si="4"/>
        <v>57.263999999999996</v>
      </c>
      <c r="K16" s="10"/>
      <c r="L16" s="10"/>
      <c r="M16" s="10"/>
      <c r="N16" s="10"/>
      <c r="O16" s="10"/>
      <c r="P16" s="10"/>
    </row>
    <row r="17" spans="1:16" s="11" customFormat="1" ht="15" customHeight="1" x14ac:dyDescent="0.25">
      <c r="A17" s="196"/>
      <c r="B17" s="199"/>
      <c r="C17" s="40" t="s">
        <v>15</v>
      </c>
      <c r="D17" s="25" t="s">
        <v>13</v>
      </c>
      <c r="E17" s="26">
        <v>37.25</v>
      </c>
      <c r="F17" s="27">
        <f t="shared" si="1"/>
        <v>7.45</v>
      </c>
      <c r="G17" s="28">
        <f>E17+F17</f>
        <v>44.7</v>
      </c>
      <c r="H17" s="29">
        <v>44.84</v>
      </c>
      <c r="I17" s="30">
        <f t="shared" si="3"/>
        <v>8.9680000000000017</v>
      </c>
      <c r="J17" s="31">
        <f t="shared" si="4"/>
        <v>53.808000000000007</v>
      </c>
      <c r="K17" s="10"/>
      <c r="L17" s="10"/>
      <c r="M17" s="10"/>
      <c r="N17" s="10"/>
      <c r="O17" s="10"/>
      <c r="P17" s="10"/>
    </row>
    <row r="18" spans="1:16" s="11" customFormat="1" ht="17.25" customHeight="1" x14ac:dyDescent="0.25">
      <c r="A18" s="196"/>
      <c r="B18" s="199"/>
      <c r="C18" s="40" t="s">
        <v>17</v>
      </c>
      <c r="D18" s="25" t="s">
        <v>13</v>
      </c>
      <c r="E18" s="26">
        <v>40.18</v>
      </c>
      <c r="F18" s="27">
        <f t="shared" si="1"/>
        <v>8.0359999999999996</v>
      </c>
      <c r="G18" s="28">
        <f>E18+F18</f>
        <v>48.216000000000001</v>
      </c>
      <c r="H18" s="29">
        <v>47.78</v>
      </c>
      <c r="I18" s="30">
        <f t="shared" si="3"/>
        <v>9.5560000000000009</v>
      </c>
      <c r="J18" s="31">
        <f t="shared" si="4"/>
        <v>57.335999999999999</v>
      </c>
      <c r="K18" s="10"/>
      <c r="L18" s="10"/>
      <c r="M18" s="10"/>
      <c r="N18" s="10"/>
      <c r="O18" s="10"/>
      <c r="P18" s="10"/>
    </row>
    <row r="19" spans="1:16" s="11" customFormat="1" ht="17.25" customHeight="1" thickBot="1" x14ac:dyDescent="0.3">
      <c r="A19" s="197"/>
      <c r="B19" s="200"/>
      <c r="C19" s="41" t="s">
        <v>110</v>
      </c>
      <c r="D19" s="42" t="s">
        <v>13</v>
      </c>
      <c r="E19" s="43">
        <v>42.72</v>
      </c>
      <c r="F19" s="44">
        <f t="shared" si="1"/>
        <v>8.5440000000000005</v>
      </c>
      <c r="G19" s="45">
        <f t="shared" ref="G19:G57" si="5">E19+F19</f>
        <v>51.263999999999996</v>
      </c>
      <c r="H19" s="46">
        <v>50.31</v>
      </c>
      <c r="I19" s="47">
        <f t="shared" si="3"/>
        <v>10.062000000000001</v>
      </c>
      <c r="J19" s="48">
        <f t="shared" si="4"/>
        <v>60.372</v>
      </c>
      <c r="K19" s="10"/>
      <c r="L19" s="10"/>
      <c r="M19" s="10"/>
      <c r="N19" s="10"/>
      <c r="O19" s="10"/>
      <c r="P19" s="10"/>
    </row>
    <row r="20" spans="1:16" s="11" customFormat="1" ht="17.25" customHeight="1" x14ac:dyDescent="0.25">
      <c r="A20" s="195">
        <f>A15+1</f>
        <v>4</v>
      </c>
      <c r="B20" s="198" t="s">
        <v>18</v>
      </c>
      <c r="C20" s="15" t="s">
        <v>109</v>
      </c>
      <c r="D20" s="49" t="s">
        <v>13</v>
      </c>
      <c r="E20" s="50">
        <v>37.67</v>
      </c>
      <c r="F20" s="51">
        <f t="shared" si="1"/>
        <v>7.5340000000000007</v>
      </c>
      <c r="G20" s="52">
        <f t="shared" si="5"/>
        <v>45.204000000000001</v>
      </c>
      <c r="H20" s="53">
        <v>44.55</v>
      </c>
      <c r="I20" s="54">
        <f t="shared" si="3"/>
        <v>8.91</v>
      </c>
      <c r="J20" s="55">
        <f t="shared" si="4"/>
        <v>53.459999999999994</v>
      </c>
      <c r="K20" s="10"/>
      <c r="L20" s="10"/>
      <c r="M20" s="10"/>
      <c r="N20" s="10"/>
      <c r="O20" s="10"/>
      <c r="P20" s="10"/>
    </row>
    <row r="21" spans="1:16" s="11" customFormat="1" ht="17.25" customHeight="1" x14ac:dyDescent="0.25">
      <c r="A21" s="196"/>
      <c r="B21" s="199"/>
      <c r="C21" s="40" t="s">
        <v>14</v>
      </c>
      <c r="D21" s="49" t="s">
        <v>13</v>
      </c>
      <c r="E21" s="50">
        <v>43.19</v>
      </c>
      <c r="F21" s="51">
        <f t="shared" si="1"/>
        <v>8.6379999999999999</v>
      </c>
      <c r="G21" s="52">
        <f t="shared" si="5"/>
        <v>51.827999999999996</v>
      </c>
      <c r="H21" s="53">
        <v>50.77</v>
      </c>
      <c r="I21" s="54">
        <f t="shared" si="3"/>
        <v>10.154000000000002</v>
      </c>
      <c r="J21" s="55">
        <f t="shared" si="4"/>
        <v>60.924000000000007</v>
      </c>
      <c r="K21" s="10"/>
      <c r="L21" s="10"/>
      <c r="M21" s="10"/>
      <c r="N21" s="10"/>
      <c r="O21" s="10"/>
      <c r="P21" s="10"/>
    </row>
    <row r="22" spans="1:16" s="11" customFormat="1" ht="17.25" customHeight="1" x14ac:dyDescent="0.25">
      <c r="A22" s="196"/>
      <c r="B22" s="199"/>
      <c r="C22" s="40" t="s">
        <v>15</v>
      </c>
      <c r="D22" s="49" t="s">
        <v>13</v>
      </c>
      <c r="E22" s="50">
        <v>39.03</v>
      </c>
      <c r="F22" s="51">
        <f t="shared" si="1"/>
        <v>7.8060000000000009</v>
      </c>
      <c r="G22" s="52">
        <f t="shared" si="5"/>
        <v>46.835999999999999</v>
      </c>
      <c r="H22" s="53">
        <v>46.62</v>
      </c>
      <c r="I22" s="54">
        <f t="shared" si="3"/>
        <v>9.3239999999999998</v>
      </c>
      <c r="J22" s="55">
        <f t="shared" si="4"/>
        <v>55.943999999999996</v>
      </c>
      <c r="K22" s="10"/>
      <c r="L22" s="10"/>
      <c r="M22" s="10"/>
      <c r="N22" s="10"/>
      <c r="O22" s="10"/>
      <c r="P22" s="10"/>
    </row>
    <row r="23" spans="1:16" s="11" customFormat="1" ht="17.25" customHeight="1" x14ac:dyDescent="0.25">
      <c r="A23" s="196"/>
      <c r="B23" s="199"/>
      <c r="C23" s="56" t="s">
        <v>19</v>
      </c>
      <c r="D23" s="49" t="s">
        <v>13</v>
      </c>
      <c r="E23" s="50">
        <v>40.299999999999997</v>
      </c>
      <c r="F23" s="51">
        <f t="shared" si="1"/>
        <v>8.06</v>
      </c>
      <c r="G23" s="52">
        <f t="shared" si="5"/>
        <v>48.36</v>
      </c>
      <c r="H23" s="53">
        <v>47.89</v>
      </c>
      <c r="I23" s="54">
        <f t="shared" si="3"/>
        <v>9.5780000000000012</v>
      </c>
      <c r="J23" s="55">
        <f t="shared" si="4"/>
        <v>57.468000000000004</v>
      </c>
      <c r="K23" s="10"/>
      <c r="L23" s="10"/>
      <c r="M23" s="10"/>
      <c r="N23" s="10"/>
      <c r="O23" s="10"/>
      <c r="P23" s="10"/>
    </row>
    <row r="24" spans="1:16" s="11" customFormat="1" ht="30" customHeight="1" thickBot="1" x14ac:dyDescent="0.3">
      <c r="A24" s="197"/>
      <c r="B24" s="200"/>
      <c r="C24" s="41" t="s">
        <v>20</v>
      </c>
      <c r="D24" s="33" t="s">
        <v>13</v>
      </c>
      <c r="E24" s="34">
        <v>42.61</v>
      </c>
      <c r="F24" s="35">
        <f t="shared" si="1"/>
        <v>8.5220000000000002</v>
      </c>
      <c r="G24" s="36">
        <f t="shared" si="5"/>
        <v>51.131999999999998</v>
      </c>
      <c r="H24" s="37">
        <v>50.21</v>
      </c>
      <c r="I24" s="38">
        <f t="shared" si="3"/>
        <v>10.042000000000002</v>
      </c>
      <c r="J24" s="39">
        <f t="shared" si="4"/>
        <v>60.252000000000002</v>
      </c>
      <c r="K24" s="10"/>
      <c r="L24" s="10"/>
      <c r="M24" s="10"/>
      <c r="N24" s="10"/>
      <c r="O24" s="10"/>
      <c r="P24" s="10"/>
    </row>
    <row r="25" spans="1:16" s="63" customFormat="1" x14ac:dyDescent="0.25">
      <c r="A25" s="169">
        <f>A20+1</f>
        <v>5</v>
      </c>
      <c r="B25" s="177" t="s">
        <v>21</v>
      </c>
      <c r="C25" s="57" t="s">
        <v>22</v>
      </c>
      <c r="D25" s="58" t="s">
        <v>13</v>
      </c>
      <c r="E25" s="59">
        <v>33.96</v>
      </c>
      <c r="F25" s="60">
        <f t="shared" si="1"/>
        <v>6.7920000000000007</v>
      </c>
      <c r="G25" s="60">
        <f t="shared" si="5"/>
        <v>40.752000000000002</v>
      </c>
      <c r="H25" s="61">
        <v>42.55</v>
      </c>
      <c r="I25" s="21">
        <f t="shared" si="3"/>
        <v>8.51</v>
      </c>
      <c r="J25" s="22">
        <f t="shared" si="4"/>
        <v>51.059999999999995</v>
      </c>
      <c r="K25" s="62"/>
      <c r="L25" s="62"/>
      <c r="M25" s="62"/>
      <c r="N25" s="62"/>
      <c r="O25" s="62"/>
      <c r="P25" s="62"/>
    </row>
    <row r="26" spans="1:16" s="63" customFormat="1" ht="26.4" x14ac:dyDescent="0.25">
      <c r="A26" s="170"/>
      <c r="B26" s="178"/>
      <c r="C26" s="64" t="s">
        <v>23</v>
      </c>
      <c r="D26" s="25" t="s">
        <v>13</v>
      </c>
      <c r="E26" s="65">
        <v>39.520000000000003</v>
      </c>
      <c r="F26" s="66">
        <f t="shared" si="1"/>
        <v>7.9040000000000008</v>
      </c>
      <c r="G26" s="66">
        <f t="shared" si="5"/>
        <v>47.424000000000007</v>
      </c>
      <c r="H26" s="67">
        <v>48.11</v>
      </c>
      <c r="I26" s="30">
        <f t="shared" si="3"/>
        <v>9.6219999999999999</v>
      </c>
      <c r="J26" s="31">
        <f t="shared" si="4"/>
        <v>57.731999999999999</v>
      </c>
      <c r="K26" s="62"/>
      <c r="L26" s="62"/>
      <c r="M26" s="62"/>
      <c r="N26" s="62"/>
      <c r="O26" s="62"/>
      <c r="P26" s="62"/>
    </row>
    <row r="27" spans="1:16" s="63" customFormat="1" x14ac:dyDescent="0.25">
      <c r="A27" s="170"/>
      <c r="B27" s="179"/>
      <c r="C27" s="57" t="s">
        <v>22</v>
      </c>
      <c r="D27" s="25" t="s">
        <v>24</v>
      </c>
      <c r="E27" s="65">
        <v>0.76</v>
      </c>
      <c r="F27" s="66">
        <f t="shared" si="1"/>
        <v>0.15200000000000002</v>
      </c>
      <c r="G27" s="66">
        <f t="shared" si="5"/>
        <v>0.91200000000000003</v>
      </c>
      <c r="H27" s="67">
        <f>E27</f>
        <v>0.76</v>
      </c>
      <c r="I27" s="30">
        <f t="shared" si="3"/>
        <v>0.15200000000000002</v>
      </c>
      <c r="J27" s="31">
        <f t="shared" si="4"/>
        <v>0.91200000000000003</v>
      </c>
      <c r="K27" s="62"/>
      <c r="L27" s="62"/>
      <c r="M27" s="62"/>
      <c r="N27" s="62"/>
      <c r="O27" s="62"/>
      <c r="P27" s="62"/>
    </row>
    <row r="28" spans="1:16" s="63" customFormat="1" x14ac:dyDescent="0.25">
      <c r="A28" s="170"/>
      <c r="B28" s="179" t="s">
        <v>25</v>
      </c>
      <c r="C28" s="57" t="s">
        <v>26</v>
      </c>
      <c r="D28" s="25" t="s">
        <v>24</v>
      </c>
      <c r="E28" s="65">
        <v>0.88</v>
      </c>
      <c r="F28" s="66">
        <f t="shared" si="1"/>
        <v>0.17600000000000002</v>
      </c>
      <c r="G28" s="66">
        <f t="shared" si="5"/>
        <v>1.056</v>
      </c>
      <c r="H28" s="67">
        <f t="shared" ref="H28:H32" si="6">E28</f>
        <v>0.88</v>
      </c>
      <c r="I28" s="30">
        <f t="shared" si="3"/>
        <v>0.17600000000000002</v>
      </c>
      <c r="J28" s="31">
        <f t="shared" si="4"/>
        <v>1.056</v>
      </c>
      <c r="K28" s="62"/>
      <c r="L28" s="62"/>
      <c r="M28" s="62"/>
      <c r="N28" s="62"/>
      <c r="O28" s="62"/>
      <c r="P28" s="62"/>
    </row>
    <row r="29" spans="1:16" s="63" customFormat="1" x14ac:dyDescent="0.25">
      <c r="A29" s="170"/>
      <c r="B29" s="179" t="s">
        <v>27</v>
      </c>
      <c r="C29" s="57" t="s">
        <v>15</v>
      </c>
      <c r="D29" s="25" t="s">
        <v>24</v>
      </c>
      <c r="E29" s="65">
        <v>1.18</v>
      </c>
      <c r="F29" s="66">
        <f t="shared" si="1"/>
        <v>0.23599999999999999</v>
      </c>
      <c r="G29" s="66">
        <f t="shared" si="5"/>
        <v>1.4159999999999999</v>
      </c>
      <c r="H29" s="67">
        <f t="shared" si="6"/>
        <v>1.18</v>
      </c>
      <c r="I29" s="30">
        <f t="shared" si="3"/>
        <v>0.23599999999999999</v>
      </c>
      <c r="J29" s="31">
        <f t="shared" si="4"/>
        <v>1.4159999999999999</v>
      </c>
      <c r="K29" s="62"/>
      <c r="L29" s="62"/>
      <c r="M29" s="62"/>
      <c r="N29" s="62"/>
      <c r="O29" s="62"/>
      <c r="P29" s="62"/>
    </row>
    <row r="30" spans="1:16" s="63" customFormat="1" x14ac:dyDescent="0.25">
      <c r="A30" s="170"/>
      <c r="B30" s="179" t="s">
        <v>28</v>
      </c>
      <c r="C30" s="57" t="s">
        <v>29</v>
      </c>
      <c r="D30" s="25" t="s">
        <v>24</v>
      </c>
      <c r="E30" s="65">
        <v>1.51</v>
      </c>
      <c r="F30" s="66">
        <f t="shared" si="1"/>
        <v>0.30200000000000005</v>
      </c>
      <c r="G30" s="66">
        <f t="shared" si="5"/>
        <v>1.8120000000000001</v>
      </c>
      <c r="H30" s="67">
        <f t="shared" si="6"/>
        <v>1.51</v>
      </c>
      <c r="I30" s="30">
        <f t="shared" si="3"/>
        <v>0.30200000000000005</v>
      </c>
      <c r="J30" s="31">
        <f t="shared" si="4"/>
        <v>1.8120000000000001</v>
      </c>
      <c r="K30" s="62"/>
      <c r="L30" s="62"/>
      <c r="M30" s="62"/>
      <c r="N30" s="62"/>
      <c r="O30" s="62"/>
      <c r="P30" s="62"/>
    </row>
    <row r="31" spans="1:16" s="63" customFormat="1" x14ac:dyDescent="0.25">
      <c r="A31" s="170"/>
      <c r="B31" s="179" t="s">
        <v>30</v>
      </c>
      <c r="C31" s="57" t="s">
        <v>31</v>
      </c>
      <c r="D31" s="25" t="s">
        <v>24</v>
      </c>
      <c r="E31" s="65">
        <v>1.22</v>
      </c>
      <c r="F31" s="66">
        <f t="shared" si="1"/>
        <v>0.24399999999999999</v>
      </c>
      <c r="G31" s="66">
        <f t="shared" si="5"/>
        <v>1.464</v>
      </c>
      <c r="H31" s="67">
        <f t="shared" si="6"/>
        <v>1.22</v>
      </c>
      <c r="I31" s="30">
        <f t="shared" si="3"/>
        <v>0.24399999999999999</v>
      </c>
      <c r="J31" s="31">
        <f t="shared" si="4"/>
        <v>1.464</v>
      </c>
      <c r="K31" s="62"/>
      <c r="L31" s="62"/>
      <c r="M31" s="62"/>
      <c r="N31" s="62"/>
      <c r="O31" s="62"/>
      <c r="P31" s="62"/>
    </row>
    <row r="32" spans="1:16" s="63" customFormat="1" ht="13.8" thickBot="1" x14ac:dyDescent="0.3">
      <c r="A32" s="170"/>
      <c r="B32" s="180" t="s">
        <v>32</v>
      </c>
      <c r="C32" s="68" t="s">
        <v>33</v>
      </c>
      <c r="D32" s="33" t="s">
        <v>24</v>
      </c>
      <c r="E32" s="65">
        <v>1.67</v>
      </c>
      <c r="F32" s="69">
        <f t="shared" si="1"/>
        <v>0.33400000000000002</v>
      </c>
      <c r="G32" s="69">
        <f t="shared" si="5"/>
        <v>2.004</v>
      </c>
      <c r="H32" s="67">
        <f t="shared" si="6"/>
        <v>1.67</v>
      </c>
      <c r="I32" s="38">
        <f t="shared" si="3"/>
        <v>0.33400000000000002</v>
      </c>
      <c r="J32" s="39">
        <f t="shared" si="4"/>
        <v>2.004</v>
      </c>
      <c r="K32" s="62"/>
      <c r="L32" s="62"/>
      <c r="M32" s="62"/>
      <c r="N32" s="62"/>
      <c r="O32" s="62"/>
      <c r="P32" s="62"/>
    </row>
    <row r="33" spans="1:16" s="63" customFormat="1" x14ac:dyDescent="0.25">
      <c r="A33" s="170"/>
      <c r="B33" s="201" t="s">
        <v>34</v>
      </c>
      <c r="C33" s="57" t="s">
        <v>22</v>
      </c>
      <c r="D33" s="58" t="s">
        <v>13</v>
      </c>
      <c r="E33" s="59">
        <v>44.89</v>
      </c>
      <c r="F33" s="60">
        <f t="shared" si="1"/>
        <v>8.9779999999999998</v>
      </c>
      <c r="G33" s="60">
        <f t="shared" si="5"/>
        <v>53.868000000000002</v>
      </c>
      <c r="H33" s="61">
        <v>53.48</v>
      </c>
      <c r="I33" s="21">
        <f t="shared" si="3"/>
        <v>10.696</v>
      </c>
      <c r="J33" s="22">
        <f t="shared" si="4"/>
        <v>64.176000000000002</v>
      </c>
      <c r="K33" s="62"/>
      <c r="L33" s="62"/>
      <c r="M33" s="62"/>
      <c r="N33" s="62"/>
      <c r="O33" s="62"/>
      <c r="P33" s="62"/>
    </row>
    <row r="34" spans="1:16" s="63" customFormat="1" ht="26.4" x14ac:dyDescent="0.25">
      <c r="A34" s="170"/>
      <c r="B34" s="202"/>
      <c r="C34" s="70" t="s">
        <v>35</v>
      </c>
      <c r="D34" s="25" t="s">
        <v>13</v>
      </c>
      <c r="E34" s="65">
        <v>62</v>
      </c>
      <c r="F34" s="66">
        <f t="shared" si="1"/>
        <v>12.4</v>
      </c>
      <c r="G34" s="66">
        <f t="shared" si="5"/>
        <v>74.400000000000006</v>
      </c>
      <c r="H34" s="67">
        <v>70.59</v>
      </c>
      <c r="I34" s="30">
        <f t="shared" si="3"/>
        <v>14.118000000000002</v>
      </c>
      <c r="J34" s="31">
        <f t="shared" si="4"/>
        <v>84.707999999999998</v>
      </c>
      <c r="K34" s="62"/>
      <c r="L34" s="62"/>
      <c r="M34" s="62"/>
      <c r="N34" s="62"/>
      <c r="O34" s="62"/>
      <c r="P34" s="62"/>
    </row>
    <row r="35" spans="1:16" s="63" customFormat="1" ht="26.4" x14ac:dyDescent="0.25">
      <c r="A35" s="170"/>
      <c r="B35" s="202"/>
      <c r="C35" s="70" t="s">
        <v>36</v>
      </c>
      <c r="D35" s="25" t="s">
        <v>13</v>
      </c>
      <c r="E35" s="65">
        <v>60.01</v>
      </c>
      <c r="F35" s="66">
        <f t="shared" si="1"/>
        <v>12.002000000000001</v>
      </c>
      <c r="G35" s="66">
        <f t="shared" si="5"/>
        <v>72.012</v>
      </c>
      <c r="H35" s="67">
        <v>68.599999999999994</v>
      </c>
      <c r="I35" s="30">
        <f t="shared" si="3"/>
        <v>13.719999999999999</v>
      </c>
      <c r="J35" s="31">
        <f t="shared" si="4"/>
        <v>82.32</v>
      </c>
      <c r="K35" s="62"/>
      <c r="L35" s="62"/>
      <c r="M35" s="62"/>
      <c r="N35" s="62"/>
      <c r="O35" s="62"/>
      <c r="P35" s="62"/>
    </row>
    <row r="36" spans="1:16" s="63" customFormat="1" ht="39.6" x14ac:dyDescent="0.25">
      <c r="A36" s="170"/>
      <c r="B36" s="202"/>
      <c r="C36" s="70" t="s">
        <v>37</v>
      </c>
      <c r="D36" s="25" t="s">
        <v>13</v>
      </c>
      <c r="E36" s="65">
        <v>48.87</v>
      </c>
      <c r="F36" s="66">
        <f t="shared" si="1"/>
        <v>9.7740000000000009</v>
      </c>
      <c r="G36" s="66">
        <f t="shared" si="5"/>
        <v>58.643999999999998</v>
      </c>
      <c r="H36" s="67">
        <v>57.46</v>
      </c>
      <c r="I36" s="30">
        <f t="shared" si="3"/>
        <v>11.492000000000001</v>
      </c>
      <c r="J36" s="31">
        <f t="shared" si="4"/>
        <v>68.951999999999998</v>
      </c>
      <c r="K36" s="62"/>
      <c r="L36" s="62"/>
      <c r="M36" s="62"/>
      <c r="N36" s="62"/>
      <c r="O36" s="62"/>
      <c r="P36" s="62"/>
    </row>
    <row r="37" spans="1:16" s="63" customFormat="1" x14ac:dyDescent="0.25">
      <c r="A37" s="170"/>
      <c r="B37" s="202"/>
      <c r="C37" s="57" t="s">
        <v>22</v>
      </c>
      <c r="D37" s="25" t="s">
        <v>24</v>
      </c>
      <c r="E37" s="65">
        <v>0.69</v>
      </c>
      <c r="F37" s="66">
        <f t="shared" si="1"/>
        <v>0.13799999999999998</v>
      </c>
      <c r="G37" s="66">
        <f t="shared" si="5"/>
        <v>0.82799999999999996</v>
      </c>
      <c r="H37" s="67">
        <f t="shared" ref="H37:H41" si="7">E37</f>
        <v>0.69</v>
      </c>
      <c r="I37" s="30">
        <f t="shared" si="3"/>
        <v>0.13799999999999998</v>
      </c>
      <c r="J37" s="31">
        <f t="shared" si="4"/>
        <v>0.82799999999999996</v>
      </c>
      <c r="K37" s="62"/>
      <c r="L37" s="62"/>
      <c r="M37" s="62"/>
      <c r="N37" s="62"/>
      <c r="O37" s="62"/>
      <c r="P37" s="62"/>
    </row>
    <row r="38" spans="1:16" s="63" customFormat="1" x14ac:dyDescent="0.25">
      <c r="A38" s="170"/>
      <c r="B38" s="202"/>
      <c r="C38" s="57" t="s">
        <v>26</v>
      </c>
      <c r="D38" s="25" t="s">
        <v>24</v>
      </c>
      <c r="E38" s="65">
        <v>0.81</v>
      </c>
      <c r="F38" s="66">
        <f t="shared" si="1"/>
        <v>0.16200000000000003</v>
      </c>
      <c r="G38" s="66">
        <f t="shared" si="5"/>
        <v>0.97200000000000009</v>
      </c>
      <c r="H38" s="67">
        <f t="shared" si="7"/>
        <v>0.81</v>
      </c>
      <c r="I38" s="30">
        <f t="shared" si="3"/>
        <v>0.16200000000000003</v>
      </c>
      <c r="J38" s="31">
        <f t="shared" si="4"/>
        <v>0.97200000000000009</v>
      </c>
      <c r="K38" s="62"/>
      <c r="L38" s="62"/>
      <c r="M38" s="62"/>
      <c r="N38" s="62"/>
      <c r="O38" s="62"/>
      <c r="P38" s="62"/>
    </row>
    <row r="39" spans="1:16" s="63" customFormat="1" x14ac:dyDescent="0.25">
      <c r="A39" s="170"/>
      <c r="B39" s="202"/>
      <c r="C39" s="57" t="s">
        <v>38</v>
      </c>
      <c r="D39" s="25" t="s">
        <v>24</v>
      </c>
      <c r="E39" s="65">
        <v>1.24</v>
      </c>
      <c r="F39" s="66">
        <f t="shared" si="1"/>
        <v>0.248</v>
      </c>
      <c r="G39" s="66">
        <f t="shared" si="5"/>
        <v>1.488</v>
      </c>
      <c r="H39" s="67">
        <f t="shared" si="7"/>
        <v>1.24</v>
      </c>
      <c r="I39" s="30">
        <f t="shared" si="3"/>
        <v>0.248</v>
      </c>
      <c r="J39" s="31">
        <f t="shared" si="4"/>
        <v>1.488</v>
      </c>
      <c r="K39" s="62"/>
      <c r="L39" s="62"/>
      <c r="M39" s="62"/>
      <c r="N39" s="62"/>
      <c r="O39" s="62"/>
      <c r="P39" s="62"/>
    </row>
    <row r="40" spans="1:16" s="63" customFormat="1" x14ac:dyDescent="0.25">
      <c r="A40" s="170"/>
      <c r="B40" s="202"/>
      <c r="C40" s="57" t="s">
        <v>39</v>
      </c>
      <c r="D40" s="49" t="s">
        <v>24</v>
      </c>
      <c r="E40" s="65">
        <v>1.43</v>
      </c>
      <c r="F40" s="66">
        <f t="shared" si="1"/>
        <v>0.28599999999999998</v>
      </c>
      <c r="G40" s="66">
        <f t="shared" si="5"/>
        <v>1.716</v>
      </c>
      <c r="H40" s="67">
        <f t="shared" si="7"/>
        <v>1.43</v>
      </c>
      <c r="I40" s="30">
        <f t="shared" si="3"/>
        <v>0.28599999999999998</v>
      </c>
      <c r="J40" s="31">
        <f t="shared" si="4"/>
        <v>1.716</v>
      </c>
      <c r="K40" s="62"/>
      <c r="L40" s="62"/>
      <c r="M40" s="62"/>
      <c r="N40" s="62"/>
      <c r="O40" s="62"/>
      <c r="P40" s="62"/>
    </row>
    <row r="41" spans="1:16" s="63" customFormat="1" ht="18" customHeight="1" thickBot="1" x14ac:dyDescent="0.3">
      <c r="A41" s="171"/>
      <c r="B41" s="203"/>
      <c r="C41" s="71" t="s">
        <v>40</v>
      </c>
      <c r="D41" s="33" t="s">
        <v>24</v>
      </c>
      <c r="E41" s="65">
        <v>0.75</v>
      </c>
      <c r="F41" s="69">
        <f t="shared" si="1"/>
        <v>0.15000000000000002</v>
      </c>
      <c r="G41" s="69">
        <f t="shared" si="5"/>
        <v>0.9</v>
      </c>
      <c r="H41" s="67">
        <f t="shared" si="7"/>
        <v>0.75</v>
      </c>
      <c r="I41" s="38">
        <f t="shared" si="3"/>
        <v>0.15000000000000002</v>
      </c>
      <c r="J41" s="39">
        <f t="shared" si="4"/>
        <v>0.9</v>
      </c>
      <c r="K41" s="62"/>
      <c r="L41" s="62"/>
      <c r="M41" s="62"/>
      <c r="N41" s="62"/>
      <c r="O41" s="62"/>
      <c r="P41" s="62"/>
    </row>
    <row r="42" spans="1:16" s="63" customFormat="1" x14ac:dyDescent="0.25">
      <c r="A42" s="169">
        <f>A25+1</f>
        <v>6</v>
      </c>
      <c r="B42" s="172" t="s">
        <v>41</v>
      </c>
      <c r="C42" s="57" t="s">
        <v>22</v>
      </c>
      <c r="D42" s="58" t="s">
        <v>13</v>
      </c>
      <c r="E42" s="59">
        <v>40.130000000000003</v>
      </c>
      <c r="F42" s="60">
        <f t="shared" si="1"/>
        <v>8.0260000000000016</v>
      </c>
      <c r="G42" s="60">
        <f t="shared" si="5"/>
        <v>48.156000000000006</v>
      </c>
      <c r="H42" s="61">
        <v>48.91</v>
      </c>
      <c r="I42" s="21">
        <f t="shared" si="3"/>
        <v>9.782</v>
      </c>
      <c r="J42" s="22">
        <f t="shared" si="4"/>
        <v>58.691999999999993</v>
      </c>
      <c r="K42" s="62"/>
      <c r="L42" s="62"/>
      <c r="M42" s="62"/>
      <c r="N42" s="62"/>
      <c r="O42" s="62"/>
      <c r="P42" s="62"/>
    </row>
    <row r="43" spans="1:16" s="63" customFormat="1" ht="26.4" x14ac:dyDescent="0.25">
      <c r="A43" s="170"/>
      <c r="B43" s="173"/>
      <c r="C43" s="70" t="s">
        <v>42</v>
      </c>
      <c r="D43" s="25" t="s">
        <v>13</v>
      </c>
      <c r="E43" s="65">
        <v>52.77</v>
      </c>
      <c r="F43" s="66">
        <f t="shared" si="1"/>
        <v>10.554000000000002</v>
      </c>
      <c r="G43" s="66">
        <f t="shared" si="5"/>
        <v>63.324000000000005</v>
      </c>
      <c r="H43" s="67">
        <v>61.54</v>
      </c>
      <c r="I43" s="30">
        <f t="shared" si="3"/>
        <v>12.308</v>
      </c>
      <c r="J43" s="31">
        <f t="shared" si="4"/>
        <v>73.847999999999999</v>
      </c>
      <c r="K43" s="62"/>
      <c r="L43" s="62"/>
      <c r="M43" s="62"/>
      <c r="N43" s="62"/>
      <c r="O43" s="62"/>
      <c r="P43" s="62"/>
    </row>
    <row r="44" spans="1:16" s="63" customFormat="1" x14ac:dyDescent="0.25">
      <c r="A44" s="170"/>
      <c r="B44" s="174"/>
      <c r="C44" s="57" t="s">
        <v>22</v>
      </c>
      <c r="D44" s="72" t="s">
        <v>24</v>
      </c>
      <c r="E44" s="65">
        <v>0.73</v>
      </c>
      <c r="F44" s="66">
        <f t="shared" si="1"/>
        <v>0.14599999999999999</v>
      </c>
      <c r="G44" s="66">
        <f t="shared" si="5"/>
        <v>0.876</v>
      </c>
      <c r="H44" s="67">
        <f t="shared" ref="H44" si="8">E44</f>
        <v>0.73</v>
      </c>
      <c r="I44" s="30">
        <f t="shared" si="3"/>
        <v>0.14599999999999999</v>
      </c>
      <c r="J44" s="31">
        <f t="shared" si="4"/>
        <v>0.876</v>
      </c>
      <c r="K44" s="62"/>
      <c r="L44" s="62"/>
      <c r="M44" s="62"/>
      <c r="N44" s="62"/>
      <c r="O44" s="62"/>
      <c r="P44" s="62"/>
    </row>
    <row r="45" spans="1:16" s="63" customFormat="1" x14ac:dyDescent="0.25">
      <c r="A45" s="170"/>
      <c r="B45" s="174" t="s">
        <v>25</v>
      </c>
      <c r="C45" s="73" t="s">
        <v>26</v>
      </c>
      <c r="D45" s="72" t="s">
        <v>24</v>
      </c>
      <c r="E45" s="65">
        <v>0.78</v>
      </c>
      <c r="F45" s="66">
        <f t="shared" si="1"/>
        <v>0.15600000000000003</v>
      </c>
      <c r="G45" s="66">
        <f t="shared" si="5"/>
        <v>0.93600000000000005</v>
      </c>
      <c r="H45" s="67">
        <v>0.71</v>
      </c>
      <c r="I45" s="30">
        <f t="shared" si="3"/>
        <v>0.14199999999999999</v>
      </c>
      <c r="J45" s="31">
        <f t="shared" si="4"/>
        <v>0.85199999999999998</v>
      </c>
      <c r="K45" s="62"/>
      <c r="L45" s="62"/>
      <c r="M45" s="62"/>
      <c r="N45" s="62"/>
      <c r="O45" s="62"/>
      <c r="P45" s="62"/>
    </row>
    <row r="46" spans="1:16" s="63" customFormat="1" x14ac:dyDescent="0.25">
      <c r="A46" s="170"/>
      <c r="B46" s="174" t="s">
        <v>27</v>
      </c>
      <c r="C46" s="73" t="s">
        <v>15</v>
      </c>
      <c r="D46" s="72" t="s">
        <v>24</v>
      </c>
      <c r="E46" s="65">
        <v>1.2</v>
      </c>
      <c r="F46" s="66">
        <f t="shared" si="1"/>
        <v>0.24</v>
      </c>
      <c r="G46" s="66">
        <f t="shared" si="5"/>
        <v>1.44</v>
      </c>
      <c r="H46" s="67">
        <f t="shared" ref="H46:H50" si="9">E46</f>
        <v>1.2</v>
      </c>
      <c r="I46" s="30">
        <f t="shared" si="3"/>
        <v>0.24</v>
      </c>
      <c r="J46" s="31">
        <f t="shared" si="4"/>
        <v>1.44</v>
      </c>
      <c r="K46" s="62"/>
      <c r="L46" s="62"/>
      <c r="M46" s="62"/>
      <c r="N46" s="62"/>
      <c r="O46" s="62"/>
      <c r="P46" s="62"/>
    </row>
    <row r="47" spans="1:16" s="63" customFormat="1" x14ac:dyDescent="0.25">
      <c r="A47" s="170"/>
      <c r="B47" s="174" t="s">
        <v>28</v>
      </c>
      <c r="C47" s="73" t="s">
        <v>29</v>
      </c>
      <c r="D47" s="72" t="s">
        <v>24</v>
      </c>
      <c r="E47" s="65">
        <v>1.44</v>
      </c>
      <c r="F47" s="66">
        <f t="shared" si="1"/>
        <v>0.28799999999999998</v>
      </c>
      <c r="G47" s="66">
        <f t="shared" si="5"/>
        <v>1.728</v>
      </c>
      <c r="H47" s="67">
        <f t="shared" si="9"/>
        <v>1.44</v>
      </c>
      <c r="I47" s="30">
        <f t="shared" si="3"/>
        <v>0.28799999999999998</v>
      </c>
      <c r="J47" s="31">
        <f t="shared" si="4"/>
        <v>1.728</v>
      </c>
      <c r="K47" s="62"/>
      <c r="L47" s="62"/>
      <c r="M47" s="62"/>
      <c r="N47" s="62"/>
      <c r="O47" s="62"/>
      <c r="P47" s="62"/>
    </row>
    <row r="48" spans="1:16" s="63" customFormat="1" x14ac:dyDescent="0.25">
      <c r="A48" s="170"/>
      <c r="B48" s="174" t="s">
        <v>30</v>
      </c>
      <c r="C48" s="73" t="s">
        <v>31</v>
      </c>
      <c r="D48" s="72" t="s">
        <v>24</v>
      </c>
      <c r="E48" s="65">
        <v>1.35</v>
      </c>
      <c r="F48" s="66">
        <f t="shared" si="1"/>
        <v>0.27</v>
      </c>
      <c r="G48" s="66">
        <f t="shared" si="5"/>
        <v>1.62</v>
      </c>
      <c r="H48" s="67">
        <f t="shared" si="9"/>
        <v>1.35</v>
      </c>
      <c r="I48" s="30">
        <f t="shared" si="3"/>
        <v>0.27</v>
      </c>
      <c r="J48" s="31">
        <f t="shared" si="4"/>
        <v>1.62</v>
      </c>
      <c r="K48" s="62"/>
      <c r="L48" s="62"/>
      <c r="M48" s="62"/>
      <c r="N48" s="62"/>
      <c r="O48" s="62"/>
      <c r="P48" s="62"/>
    </row>
    <row r="49" spans="1:16" s="63" customFormat="1" x14ac:dyDescent="0.25">
      <c r="A49" s="170"/>
      <c r="B49" s="175"/>
      <c r="C49" s="73" t="s">
        <v>43</v>
      </c>
      <c r="D49" s="72" t="s">
        <v>24</v>
      </c>
      <c r="E49" s="65">
        <v>1.5</v>
      </c>
      <c r="F49" s="66">
        <f t="shared" si="1"/>
        <v>0.30000000000000004</v>
      </c>
      <c r="G49" s="66">
        <f t="shared" si="5"/>
        <v>1.8</v>
      </c>
      <c r="H49" s="67">
        <f t="shared" si="9"/>
        <v>1.5</v>
      </c>
      <c r="I49" s="30">
        <f t="shared" si="3"/>
        <v>0.30000000000000004</v>
      </c>
      <c r="J49" s="31">
        <f t="shared" si="4"/>
        <v>1.8</v>
      </c>
      <c r="K49" s="62"/>
      <c r="L49" s="62"/>
      <c r="M49" s="62"/>
      <c r="N49" s="62"/>
      <c r="O49" s="62"/>
      <c r="P49" s="62"/>
    </row>
    <row r="50" spans="1:16" s="63" customFormat="1" ht="13.8" thickBot="1" x14ac:dyDescent="0.3">
      <c r="A50" s="170"/>
      <c r="B50" s="176" t="s">
        <v>32</v>
      </c>
      <c r="C50" s="74" t="s">
        <v>33</v>
      </c>
      <c r="D50" s="75" t="s">
        <v>24</v>
      </c>
      <c r="E50" s="65">
        <v>1.48</v>
      </c>
      <c r="F50" s="69">
        <f t="shared" si="1"/>
        <v>0.29599999999999999</v>
      </c>
      <c r="G50" s="69">
        <f t="shared" si="5"/>
        <v>1.776</v>
      </c>
      <c r="H50" s="67">
        <f t="shared" si="9"/>
        <v>1.48</v>
      </c>
      <c r="I50" s="38">
        <f t="shared" si="3"/>
        <v>0.29599999999999999</v>
      </c>
      <c r="J50" s="39">
        <f t="shared" si="4"/>
        <v>1.776</v>
      </c>
      <c r="K50" s="62"/>
      <c r="L50" s="62"/>
      <c r="M50" s="62"/>
      <c r="N50" s="62"/>
      <c r="O50" s="62"/>
      <c r="P50" s="62"/>
    </row>
    <row r="51" spans="1:16" s="63" customFormat="1" x14ac:dyDescent="0.25">
      <c r="A51" s="170"/>
      <c r="B51" s="177" t="s">
        <v>44</v>
      </c>
      <c r="C51" s="15" t="s">
        <v>22</v>
      </c>
      <c r="D51" s="58" t="s">
        <v>13</v>
      </c>
      <c r="E51" s="59">
        <v>56.9</v>
      </c>
      <c r="F51" s="60">
        <f t="shared" si="1"/>
        <v>11.38</v>
      </c>
      <c r="G51" s="60">
        <f t="shared" si="5"/>
        <v>68.28</v>
      </c>
      <c r="H51" s="61">
        <v>65.66</v>
      </c>
      <c r="I51" s="21">
        <f t="shared" si="3"/>
        <v>13.132</v>
      </c>
      <c r="J51" s="22">
        <f t="shared" si="4"/>
        <v>78.792000000000002</v>
      </c>
      <c r="K51" s="62"/>
      <c r="L51" s="62"/>
      <c r="M51" s="62"/>
      <c r="N51" s="62"/>
      <c r="O51" s="62"/>
      <c r="P51" s="62"/>
    </row>
    <row r="52" spans="1:16" s="63" customFormat="1" ht="39.6" x14ac:dyDescent="0.25">
      <c r="A52" s="170"/>
      <c r="B52" s="178"/>
      <c r="C52" s="70" t="s">
        <v>45</v>
      </c>
      <c r="D52" s="25" t="s">
        <v>13</v>
      </c>
      <c r="E52" s="65">
        <v>60.91</v>
      </c>
      <c r="F52" s="66">
        <f t="shared" si="1"/>
        <v>12.182</v>
      </c>
      <c r="G52" s="66">
        <f t="shared" si="5"/>
        <v>73.091999999999999</v>
      </c>
      <c r="H52" s="67">
        <v>69.67</v>
      </c>
      <c r="I52" s="30">
        <f t="shared" si="3"/>
        <v>13.934000000000001</v>
      </c>
      <c r="J52" s="31">
        <f t="shared" si="4"/>
        <v>83.603999999999999</v>
      </c>
      <c r="K52" s="62"/>
      <c r="L52" s="62"/>
      <c r="M52" s="62"/>
      <c r="N52" s="62"/>
      <c r="O52" s="62"/>
      <c r="P52" s="62"/>
    </row>
    <row r="53" spans="1:16" s="63" customFormat="1" ht="26.4" x14ac:dyDescent="0.25">
      <c r="A53" s="170"/>
      <c r="B53" s="178"/>
      <c r="C53" s="70" t="s">
        <v>36</v>
      </c>
      <c r="D53" s="25" t="s">
        <v>13</v>
      </c>
      <c r="E53" s="65">
        <v>72.900000000000006</v>
      </c>
      <c r="F53" s="66">
        <f t="shared" si="1"/>
        <v>14.580000000000002</v>
      </c>
      <c r="G53" s="66">
        <f t="shared" si="5"/>
        <v>87.48</v>
      </c>
      <c r="H53" s="67">
        <v>81.67</v>
      </c>
      <c r="I53" s="30">
        <f t="shared" si="3"/>
        <v>16.334</v>
      </c>
      <c r="J53" s="31">
        <f t="shared" si="4"/>
        <v>98.004000000000005</v>
      </c>
      <c r="K53" s="62"/>
      <c r="L53" s="62"/>
      <c r="M53" s="62"/>
      <c r="N53" s="62"/>
      <c r="O53" s="62"/>
      <c r="P53" s="62"/>
    </row>
    <row r="54" spans="1:16" s="63" customFormat="1" x14ac:dyDescent="0.25">
      <c r="A54" s="170"/>
      <c r="B54" s="179"/>
      <c r="C54" s="57" t="s">
        <v>22</v>
      </c>
      <c r="D54" s="25" t="s">
        <v>24</v>
      </c>
      <c r="E54" s="65">
        <v>0.67</v>
      </c>
      <c r="F54" s="66">
        <f t="shared" si="1"/>
        <v>0.13400000000000001</v>
      </c>
      <c r="G54" s="66">
        <f t="shared" si="5"/>
        <v>0.80400000000000005</v>
      </c>
      <c r="H54" s="67">
        <f t="shared" ref="H54:H57" si="10">E54</f>
        <v>0.67</v>
      </c>
      <c r="I54" s="30">
        <f t="shared" si="3"/>
        <v>0.13400000000000001</v>
      </c>
      <c r="J54" s="31">
        <f t="shared" si="4"/>
        <v>0.80400000000000005</v>
      </c>
      <c r="K54" s="62"/>
      <c r="L54" s="62"/>
      <c r="M54" s="62"/>
      <c r="N54" s="62"/>
      <c r="O54" s="62"/>
      <c r="P54" s="62"/>
    </row>
    <row r="55" spans="1:16" s="63" customFormat="1" x14ac:dyDescent="0.25">
      <c r="A55" s="170"/>
      <c r="B55" s="179" t="s">
        <v>46</v>
      </c>
      <c r="C55" s="57" t="s">
        <v>26</v>
      </c>
      <c r="D55" s="25" t="s">
        <v>24</v>
      </c>
      <c r="E55" s="65">
        <v>0.74</v>
      </c>
      <c r="F55" s="66">
        <f t="shared" si="1"/>
        <v>0.14799999999999999</v>
      </c>
      <c r="G55" s="66">
        <f t="shared" si="5"/>
        <v>0.88800000000000001</v>
      </c>
      <c r="H55" s="67">
        <f t="shared" si="10"/>
        <v>0.74</v>
      </c>
      <c r="I55" s="30">
        <f t="shared" si="3"/>
        <v>0.14799999999999999</v>
      </c>
      <c r="J55" s="31">
        <f t="shared" si="4"/>
        <v>0.88800000000000001</v>
      </c>
      <c r="K55" s="62"/>
      <c r="L55" s="62"/>
      <c r="M55" s="62"/>
      <c r="N55" s="62"/>
      <c r="O55" s="62"/>
      <c r="P55" s="62"/>
    </row>
    <row r="56" spans="1:16" s="63" customFormat="1" x14ac:dyDescent="0.25">
      <c r="A56" s="170"/>
      <c r="B56" s="179" t="s">
        <v>47</v>
      </c>
      <c r="C56" s="57" t="s">
        <v>39</v>
      </c>
      <c r="D56" s="25" t="s">
        <v>24</v>
      </c>
      <c r="E56" s="65">
        <v>1.07</v>
      </c>
      <c r="F56" s="66">
        <f t="shared" si="1"/>
        <v>0.21400000000000002</v>
      </c>
      <c r="G56" s="66">
        <f t="shared" si="5"/>
        <v>1.284</v>
      </c>
      <c r="H56" s="67">
        <f t="shared" si="10"/>
        <v>1.07</v>
      </c>
      <c r="I56" s="30">
        <f t="shared" si="3"/>
        <v>0.21400000000000002</v>
      </c>
      <c r="J56" s="31">
        <f t="shared" si="4"/>
        <v>1.284</v>
      </c>
      <c r="K56" s="62"/>
      <c r="L56" s="62"/>
      <c r="M56" s="62"/>
      <c r="N56" s="62"/>
      <c r="O56" s="62"/>
      <c r="P56" s="62"/>
    </row>
    <row r="57" spans="1:16" s="63" customFormat="1" ht="13.8" thickBot="1" x14ac:dyDescent="0.3">
      <c r="A57" s="171"/>
      <c r="B57" s="180" t="s">
        <v>48</v>
      </c>
      <c r="C57" s="68" t="s">
        <v>38</v>
      </c>
      <c r="D57" s="33" t="s">
        <v>24</v>
      </c>
      <c r="E57" s="76">
        <v>1.06</v>
      </c>
      <c r="F57" s="69">
        <f t="shared" si="1"/>
        <v>0.21200000000000002</v>
      </c>
      <c r="G57" s="69">
        <f t="shared" si="5"/>
        <v>1.272</v>
      </c>
      <c r="H57" s="67">
        <f t="shared" si="10"/>
        <v>1.06</v>
      </c>
      <c r="I57" s="38">
        <f t="shared" si="3"/>
        <v>0.21200000000000002</v>
      </c>
      <c r="J57" s="39">
        <f t="shared" si="4"/>
        <v>1.272</v>
      </c>
      <c r="K57" s="62"/>
      <c r="L57" s="62"/>
      <c r="M57" s="62"/>
      <c r="N57" s="62"/>
      <c r="O57" s="62"/>
      <c r="P57" s="62"/>
    </row>
    <row r="58" spans="1:16" x14ac:dyDescent="0.25">
      <c r="B58" s="78"/>
      <c r="C58" s="78"/>
      <c r="D58" s="78"/>
    </row>
    <row r="59" spans="1:16" s="3" customFormat="1" ht="23.25" customHeight="1" x14ac:dyDescent="0.3">
      <c r="A59" s="159" t="s">
        <v>111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"/>
      <c r="L59" s="1"/>
      <c r="M59" s="1"/>
      <c r="N59" s="1"/>
      <c r="O59" s="1"/>
      <c r="P59" s="1"/>
    </row>
    <row r="60" spans="1:16" s="3" customFormat="1" ht="16.8" x14ac:dyDescent="0.3">
      <c r="A60" s="160" t="s">
        <v>49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"/>
      <c r="L60" s="1"/>
      <c r="M60" s="1"/>
      <c r="N60" s="1"/>
      <c r="O60" s="1"/>
      <c r="P60" s="1"/>
    </row>
    <row r="61" spans="1:16" s="3" customFormat="1" ht="17.399999999999999" thickBot="1" x14ac:dyDescent="0.35">
      <c r="A61" s="160" t="s">
        <v>2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"/>
      <c r="L61" s="1"/>
      <c r="M61" s="1"/>
      <c r="N61" s="1"/>
      <c r="O61" s="1"/>
      <c r="P61" s="1"/>
    </row>
    <row r="62" spans="1:16" s="11" customFormat="1" ht="32.4" customHeight="1" x14ac:dyDescent="0.25">
      <c r="A62" s="161" t="s">
        <v>4</v>
      </c>
      <c r="B62" s="163" t="s">
        <v>5</v>
      </c>
      <c r="C62" s="163"/>
      <c r="D62" s="211" t="s">
        <v>50</v>
      </c>
      <c r="E62" s="167" t="s">
        <v>7</v>
      </c>
      <c r="F62" s="167"/>
      <c r="G62" s="167"/>
      <c r="H62" s="167" t="s">
        <v>8</v>
      </c>
      <c r="I62" s="167"/>
      <c r="J62" s="168"/>
      <c r="K62" s="10"/>
      <c r="L62" s="10"/>
      <c r="M62" s="80"/>
      <c r="N62" s="10"/>
      <c r="O62" s="10"/>
      <c r="P62" s="10"/>
    </row>
    <row r="63" spans="1:16" s="11" customFormat="1" ht="34.799999999999997" customHeight="1" x14ac:dyDescent="0.25">
      <c r="A63" s="162"/>
      <c r="B63" s="164"/>
      <c r="C63" s="164"/>
      <c r="D63" s="166"/>
      <c r="E63" s="121" t="s">
        <v>9</v>
      </c>
      <c r="F63" s="120" t="s">
        <v>10</v>
      </c>
      <c r="G63" s="120" t="s">
        <v>11</v>
      </c>
      <c r="H63" s="121" t="s">
        <v>9</v>
      </c>
      <c r="I63" s="120" t="s">
        <v>10</v>
      </c>
      <c r="J63" s="158" t="s">
        <v>11</v>
      </c>
      <c r="K63" s="10"/>
      <c r="L63" s="81">
        <v>0.2</v>
      </c>
      <c r="M63" s="10"/>
      <c r="N63" s="10"/>
      <c r="O63" s="10"/>
      <c r="P63" s="10"/>
    </row>
    <row r="64" spans="1:16" s="11" customFormat="1" ht="13.8" thickBot="1" x14ac:dyDescent="0.3">
      <c r="A64" s="147">
        <v>1</v>
      </c>
      <c r="B64" s="212">
        <v>2</v>
      </c>
      <c r="C64" s="212"/>
      <c r="D64" s="148">
        <v>3</v>
      </c>
      <c r="E64" s="149">
        <v>4</v>
      </c>
      <c r="F64" s="148">
        <v>5</v>
      </c>
      <c r="G64" s="150">
        <v>6</v>
      </c>
      <c r="H64" s="151">
        <v>7</v>
      </c>
      <c r="I64" s="148">
        <v>8</v>
      </c>
      <c r="J64" s="152">
        <v>9</v>
      </c>
      <c r="K64" s="10"/>
      <c r="L64" s="10"/>
      <c r="M64" s="10"/>
      <c r="N64" s="10"/>
      <c r="O64" s="10"/>
      <c r="P64" s="10"/>
    </row>
    <row r="65" spans="1:16" s="11" customFormat="1" x14ac:dyDescent="0.25">
      <c r="A65" s="204">
        <v>1</v>
      </c>
      <c r="B65" s="207" t="s">
        <v>51</v>
      </c>
      <c r="C65" s="15"/>
      <c r="D65" s="16" t="s">
        <v>52</v>
      </c>
      <c r="E65" s="82">
        <v>27.37</v>
      </c>
      <c r="F65" s="60">
        <f t="shared" ref="F65:F86" si="11">E65*20%</f>
        <v>5.4740000000000002</v>
      </c>
      <c r="G65" s="83">
        <f t="shared" ref="G65:G86" si="12">E65+F65</f>
        <v>32.844000000000001</v>
      </c>
      <c r="H65" s="82">
        <v>38.42</v>
      </c>
      <c r="I65" s="60">
        <f t="shared" ref="I65:I86" si="13">H65*20%</f>
        <v>7.6840000000000011</v>
      </c>
      <c r="J65" s="84">
        <f t="shared" ref="J65:J86" si="14">I65+H65</f>
        <v>46.103999999999999</v>
      </c>
      <c r="K65" s="10"/>
      <c r="L65" s="10"/>
      <c r="M65" s="85">
        <f>G65*8+G67*180</f>
        <v>457.15200000000004</v>
      </c>
      <c r="N65" s="10"/>
      <c r="O65" s="10"/>
      <c r="P65" s="10"/>
    </row>
    <row r="66" spans="1:16" s="11" customFormat="1" x14ac:dyDescent="0.25">
      <c r="A66" s="184"/>
      <c r="B66" s="213"/>
      <c r="C66" s="57" t="s">
        <v>53</v>
      </c>
      <c r="D66" s="25" t="s">
        <v>52</v>
      </c>
      <c r="E66" s="86">
        <v>31.6</v>
      </c>
      <c r="F66" s="66">
        <f t="shared" si="11"/>
        <v>6.32</v>
      </c>
      <c r="G66" s="87">
        <f t="shared" si="12"/>
        <v>37.92</v>
      </c>
      <c r="H66" s="86">
        <v>44.4</v>
      </c>
      <c r="I66" s="66">
        <f t="shared" si="13"/>
        <v>8.8800000000000008</v>
      </c>
      <c r="J66" s="88">
        <f t="shared" si="14"/>
        <v>53.28</v>
      </c>
      <c r="K66" s="10"/>
      <c r="L66" s="10"/>
      <c r="M66" s="10"/>
      <c r="N66" s="10"/>
      <c r="O66" s="10"/>
      <c r="P66" s="10"/>
    </row>
    <row r="67" spans="1:16" s="11" customFormat="1" ht="13.8" thickBot="1" x14ac:dyDescent="0.3">
      <c r="A67" s="206"/>
      <c r="B67" s="214"/>
      <c r="C67" s="68"/>
      <c r="D67" s="33" t="s">
        <v>24</v>
      </c>
      <c r="E67" s="89">
        <v>0.9</v>
      </c>
      <c r="F67" s="69">
        <f t="shared" si="11"/>
        <v>0.18000000000000002</v>
      </c>
      <c r="G67" s="90">
        <f t="shared" si="12"/>
        <v>1.08</v>
      </c>
      <c r="H67" s="76">
        <f t="shared" ref="H67:H83" si="15">E67</f>
        <v>0.9</v>
      </c>
      <c r="I67" s="69">
        <f t="shared" si="13"/>
        <v>0.18000000000000002</v>
      </c>
      <c r="J67" s="91">
        <f t="shared" si="14"/>
        <v>1.08</v>
      </c>
      <c r="K67" s="10"/>
      <c r="L67" s="10"/>
      <c r="M67" s="10"/>
      <c r="N67" s="10"/>
      <c r="O67" s="10"/>
      <c r="P67" s="10"/>
    </row>
    <row r="68" spans="1:16" s="11" customFormat="1" x14ac:dyDescent="0.25">
      <c r="A68" s="215">
        <f>A65+1</f>
        <v>2</v>
      </c>
      <c r="B68" s="216" t="s">
        <v>54</v>
      </c>
      <c r="C68" s="92"/>
      <c r="D68" s="93" t="s">
        <v>52</v>
      </c>
      <c r="E68" s="94">
        <v>27.31</v>
      </c>
      <c r="F68" s="95">
        <f t="shared" si="11"/>
        <v>5.4619999999999997</v>
      </c>
      <c r="G68" s="96">
        <f t="shared" si="12"/>
        <v>32.771999999999998</v>
      </c>
      <c r="H68" s="94">
        <v>38.659999999999997</v>
      </c>
      <c r="I68" s="95">
        <f t="shared" si="13"/>
        <v>7.7319999999999993</v>
      </c>
      <c r="J68" s="97">
        <f t="shared" si="14"/>
        <v>46.391999999999996</v>
      </c>
      <c r="K68" s="10"/>
      <c r="L68" s="10"/>
      <c r="M68" s="85">
        <f>G68*8+G69*180</f>
        <v>573.21600000000001</v>
      </c>
      <c r="N68" s="10"/>
      <c r="O68" s="10"/>
      <c r="P68" s="10"/>
    </row>
    <row r="69" spans="1:16" s="11" customFormat="1" ht="13.8" thickBot="1" x14ac:dyDescent="0.3">
      <c r="A69" s="205"/>
      <c r="B69" s="208"/>
      <c r="C69" s="98"/>
      <c r="D69" s="49" t="s">
        <v>24</v>
      </c>
      <c r="E69" s="99">
        <v>1.44</v>
      </c>
      <c r="F69" s="100">
        <f t="shared" si="11"/>
        <v>0.28799999999999998</v>
      </c>
      <c r="G69" s="101">
        <f t="shared" si="12"/>
        <v>1.728</v>
      </c>
      <c r="H69" s="65">
        <f t="shared" si="15"/>
        <v>1.44</v>
      </c>
      <c r="I69" s="100">
        <f t="shared" si="13"/>
        <v>0.28799999999999998</v>
      </c>
      <c r="J69" s="102">
        <f t="shared" si="14"/>
        <v>1.728</v>
      </c>
      <c r="K69" s="10"/>
      <c r="L69" s="10"/>
      <c r="M69" s="10"/>
      <c r="N69" s="10"/>
      <c r="O69" s="10"/>
      <c r="P69" s="10"/>
    </row>
    <row r="70" spans="1:16" s="11" customFormat="1" x14ac:dyDescent="0.25">
      <c r="A70" s="205"/>
      <c r="B70" s="209"/>
      <c r="C70" s="103" t="s">
        <v>53</v>
      </c>
      <c r="D70" s="16" t="s">
        <v>52</v>
      </c>
      <c r="E70" s="82">
        <v>33.79</v>
      </c>
      <c r="F70" s="60">
        <f t="shared" si="11"/>
        <v>6.758</v>
      </c>
      <c r="G70" s="83">
        <f t="shared" si="12"/>
        <v>40.548000000000002</v>
      </c>
      <c r="H70" s="82">
        <v>47.67</v>
      </c>
      <c r="I70" s="60">
        <f t="shared" si="13"/>
        <v>9.5340000000000007</v>
      </c>
      <c r="J70" s="84">
        <f t="shared" si="14"/>
        <v>57.204000000000001</v>
      </c>
      <c r="K70" s="10"/>
      <c r="L70" s="10"/>
      <c r="M70" s="85">
        <f>G70*8+G71*180</f>
        <v>682.94399999999996</v>
      </c>
      <c r="N70" s="10"/>
      <c r="O70" s="10"/>
      <c r="P70" s="10"/>
    </row>
    <row r="71" spans="1:16" s="11" customFormat="1" ht="13.8" thickBot="1" x14ac:dyDescent="0.3">
      <c r="A71" s="206"/>
      <c r="B71" s="210"/>
      <c r="C71" s="104" t="s">
        <v>53</v>
      </c>
      <c r="D71" s="33" t="s">
        <v>24</v>
      </c>
      <c r="E71" s="89">
        <v>1.66</v>
      </c>
      <c r="F71" s="69">
        <f t="shared" si="11"/>
        <v>0.33200000000000002</v>
      </c>
      <c r="G71" s="90">
        <f t="shared" si="12"/>
        <v>1.992</v>
      </c>
      <c r="H71" s="76">
        <f t="shared" si="15"/>
        <v>1.66</v>
      </c>
      <c r="I71" s="69">
        <f t="shared" si="13"/>
        <v>0.33200000000000002</v>
      </c>
      <c r="J71" s="91">
        <f t="shared" si="14"/>
        <v>1.992</v>
      </c>
      <c r="K71" s="10"/>
      <c r="L71" s="10"/>
      <c r="M71" s="10"/>
      <c r="N71" s="10"/>
      <c r="O71" s="10"/>
      <c r="P71" s="10"/>
    </row>
    <row r="72" spans="1:16" s="11" customFormat="1" x14ac:dyDescent="0.25">
      <c r="A72" s="204">
        <f>A68+1</f>
        <v>3</v>
      </c>
      <c r="B72" s="207" t="s">
        <v>55</v>
      </c>
      <c r="C72" s="92"/>
      <c r="D72" s="93" t="s">
        <v>52</v>
      </c>
      <c r="E72" s="94">
        <v>27.31</v>
      </c>
      <c r="F72" s="95">
        <f t="shared" si="11"/>
        <v>5.4619999999999997</v>
      </c>
      <c r="G72" s="96">
        <f t="shared" si="12"/>
        <v>32.771999999999998</v>
      </c>
      <c r="H72" s="94">
        <v>38.659999999999997</v>
      </c>
      <c r="I72" s="95">
        <f t="shared" si="13"/>
        <v>7.7319999999999993</v>
      </c>
      <c r="J72" s="97">
        <f t="shared" si="14"/>
        <v>46.391999999999996</v>
      </c>
      <c r="K72" s="10"/>
      <c r="L72" s="10"/>
      <c r="M72" s="85">
        <f>G72*8+G73*180</f>
        <v>573.21600000000001</v>
      </c>
      <c r="N72" s="10"/>
      <c r="O72" s="10"/>
      <c r="P72" s="10"/>
    </row>
    <row r="73" spans="1:16" s="11" customFormat="1" ht="13.8" thickBot="1" x14ac:dyDescent="0.3">
      <c r="A73" s="205"/>
      <c r="B73" s="208"/>
      <c r="C73" s="98"/>
      <c r="D73" s="49" t="s">
        <v>24</v>
      </c>
      <c r="E73" s="99">
        <v>1.44</v>
      </c>
      <c r="F73" s="100">
        <f t="shared" si="11"/>
        <v>0.28799999999999998</v>
      </c>
      <c r="G73" s="101">
        <f t="shared" si="12"/>
        <v>1.728</v>
      </c>
      <c r="H73" s="65">
        <f t="shared" si="15"/>
        <v>1.44</v>
      </c>
      <c r="I73" s="100">
        <f t="shared" si="13"/>
        <v>0.28799999999999998</v>
      </c>
      <c r="J73" s="102">
        <f t="shared" si="14"/>
        <v>1.728</v>
      </c>
      <c r="K73" s="10"/>
      <c r="L73" s="10"/>
      <c r="M73" s="10"/>
      <c r="N73" s="10"/>
      <c r="O73" s="10"/>
      <c r="P73" s="10"/>
    </row>
    <row r="74" spans="1:16" s="11" customFormat="1" x14ac:dyDescent="0.25">
      <c r="A74" s="205"/>
      <c r="B74" s="209"/>
      <c r="C74" s="103" t="s">
        <v>53</v>
      </c>
      <c r="D74" s="16" t="s">
        <v>52</v>
      </c>
      <c r="E74" s="82">
        <v>33.79</v>
      </c>
      <c r="F74" s="60">
        <f t="shared" si="11"/>
        <v>6.758</v>
      </c>
      <c r="G74" s="83">
        <f t="shared" si="12"/>
        <v>40.548000000000002</v>
      </c>
      <c r="H74" s="82">
        <v>47.67</v>
      </c>
      <c r="I74" s="60">
        <f t="shared" si="13"/>
        <v>9.5340000000000007</v>
      </c>
      <c r="J74" s="84">
        <f t="shared" si="14"/>
        <v>57.204000000000001</v>
      </c>
      <c r="K74" s="10"/>
      <c r="L74" s="10"/>
      <c r="M74" s="85">
        <f>G74*8+G75*180</f>
        <v>682.94399999999996</v>
      </c>
      <c r="N74" s="10"/>
      <c r="O74" s="10"/>
      <c r="P74" s="10"/>
    </row>
    <row r="75" spans="1:16" s="11" customFormat="1" ht="13.8" thickBot="1" x14ac:dyDescent="0.3">
      <c r="A75" s="206"/>
      <c r="B75" s="210"/>
      <c r="C75" s="104" t="s">
        <v>53</v>
      </c>
      <c r="D75" s="33" t="s">
        <v>24</v>
      </c>
      <c r="E75" s="89">
        <v>1.66</v>
      </c>
      <c r="F75" s="69">
        <f t="shared" si="11"/>
        <v>0.33200000000000002</v>
      </c>
      <c r="G75" s="90">
        <f t="shared" si="12"/>
        <v>1.992</v>
      </c>
      <c r="H75" s="76">
        <f t="shared" si="15"/>
        <v>1.66</v>
      </c>
      <c r="I75" s="69">
        <f t="shared" si="13"/>
        <v>0.33200000000000002</v>
      </c>
      <c r="J75" s="91">
        <f t="shared" si="14"/>
        <v>1.992</v>
      </c>
      <c r="K75" s="10"/>
      <c r="L75" s="10"/>
      <c r="M75" s="10"/>
      <c r="N75" s="10"/>
      <c r="O75" s="10"/>
      <c r="P75" s="10"/>
    </row>
    <row r="76" spans="1:16" s="11" customFormat="1" x14ac:dyDescent="0.25">
      <c r="A76" s="183">
        <f>A72+1</f>
        <v>4</v>
      </c>
      <c r="B76" s="217" t="s">
        <v>56</v>
      </c>
      <c r="C76" s="92"/>
      <c r="D76" s="93" t="s">
        <v>52</v>
      </c>
      <c r="E76" s="94">
        <v>29.86</v>
      </c>
      <c r="F76" s="95">
        <f t="shared" si="11"/>
        <v>5.9720000000000004</v>
      </c>
      <c r="G76" s="96">
        <f t="shared" si="12"/>
        <v>35.832000000000001</v>
      </c>
      <c r="H76" s="94">
        <v>41.42</v>
      </c>
      <c r="I76" s="95">
        <f t="shared" si="13"/>
        <v>8.2840000000000007</v>
      </c>
      <c r="J76" s="97">
        <f t="shared" si="14"/>
        <v>49.704000000000001</v>
      </c>
      <c r="K76" s="10"/>
      <c r="L76" s="10"/>
      <c r="M76" s="85">
        <f>G76*8+G77*180</f>
        <v>584.73599999999999</v>
      </c>
      <c r="N76" s="10"/>
      <c r="O76" s="10"/>
      <c r="P76" s="10"/>
    </row>
    <row r="77" spans="1:16" s="11" customFormat="1" ht="13.8" thickBot="1" x14ac:dyDescent="0.3">
      <c r="A77" s="184"/>
      <c r="B77" s="218"/>
      <c r="C77" s="98"/>
      <c r="D77" s="49" t="s">
        <v>24</v>
      </c>
      <c r="E77" s="99">
        <v>1.38</v>
      </c>
      <c r="F77" s="100">
        <f t="shared" si="11"/>
        <v>0.27599999999999997</v>
      </c>
      <c r="G77" s="101">
        <f t="shared" si="12"/>
        <v>1.6559999999999999</v>
      </c>
      <c r="H77" s="65">
        <f t="shared" si="15"/>
        <v>1.38</v>
      </c>
      <c r="I77" s="100">
        <f t="shared" si="13"/>
        <v>0.27599999999999997</v>
      </c>
      <c r="J77" s="102">
        <f t="shared" si="14"/>
        <v>1.6559999999999999</v>
      </c>
      <c r="K77" s="10"/>
      <c r="L77" s="10"/>
      <c r="M77" s="10"/>
      <c r="N77" s="10"/>
      <c r="O77" s="10"/>
      <c r="P77" s="10"/>
    </row>
    <row r="78" spans="1:16" s="11" customFormat="1" x14ac:dyDescent="0.25">
      <c r="A78" s="184"/>
      <c r="B78" s="218"/>
      <c r="C78" s="103" t="s">
        <v>53</v>
      </c>
      <c r="D78" s="16" t="s">
        <v>52</v>
      </c>
      <c r="E78" s="82">
        <v>36.340000000000003</v>
      </c>
      <c r="F78" s="60">
        <f t="shared" si="11"/>
        <v>7.2680000000000007</v>
      </c>
      <c r="G78" s="83">
        <f>E78+F78</f>
        <v>43.608000000000004</v>
      </c>
      <c r="H78" s="82">
        <v>50.43</v>
      </c>
      <c r="I78" s="60">
        <f t="shared" si="13"/>
        <v>10.086</v>
      </c>
      <c r="J78" s="84">
        <f t="shared" si="14"/>
        <v>60.515999999999998</v>
      </c>
      <c r="K78" s="10"/>
      <c r="L78" s="10"/>
      <c r="M78" s="85">
        <f>G78*8+G79*180</f>
        <v>694.46400000000006</v>
      </c>
      <c r="N78" s="10"/>
      <c r="O78" s="10"/>
      <c r="P78" s="10"/>
    </row>
    <row r="79" spans="1:16" s="11" customFormat="1" ht="13.8" thickBot="1" x14ac:dyDescent="0.3">
      <c r="A79" s="185"/>
      <c r="B79" s="219"/>
      <c r="C79" s="104" t="s">
        <v>53</v>
      </c>
      <c r="D79" s="33" t="s">
        <v>24</v>
      </c>
      <c r="E79" s="89">
        <v>1.6</v>
      </c>
      <c r="F79" s="69">
        <f t="shared" si="11"/>
        <v>0.32000000000000006</v>
      </c>
      <c r="G79" s="90">
        <f>E79+F79</f>
        <v>1.9200000000000002</v>
      </c>
      <c r="H79" s="76">
        <f t="shared" si="15"/>
        <v>1.6</v>
      </c>
      <c r="I79" s="69">
        <f t="shared" si="13"/>
        <v>0.32000000000000006</v>
      </c>
      <c r="J79" s="91">
        <f t="shared" si="14"/>
        <v>1.9200000000000002</v>
      </c>
      <c r="K79" s="10"/>
      <c r="L79" s="10"/>
      <c r="M79" s="10"/>
      <c r="N79" s="10"/>
      <c r="O79" s="10"/>
      <c r="P79" s="10"/>
    </row>
    <row r="80" spans="1:16" s="11" customFormat="1" x14ac:dyDescent="0.25">
      <c r="A80" s="204">
        <f>A76+1</f>
        <v>5</v>
      </c>
      <c r="B80" s="220" t="s">
        <v>57</v>
      </c>
      <c r="C80" s="221" t="s">
        <v>58</v>
      </c>
      <c r="D80" s="93" t="s">
        <v>52</v>
      </c>
      <c r="E80" s="94">
        <v>36.619999999999997</v>
      </c>
      <c r="F80" s="95">
        <f t="shared" si="11"/>
        <v>7.3239999999999998</v>
      </c>
      <c r="G80" s="96">
        <f t="shared" si="12"/>
        <v>43.943999999999996</v>
      </c>
      <c r="H80" s="94">
        <v>47.59</v>
      </c>
      <c r="I80" s="95">
        <f t="shared" si="13"/>
        <v>9.5180000000000007</v>
      </c>
      <c r="J80" s="97">
        <f t="shared" si="14"/>
        <v>57.108000000000004</v>
      </c>
      <c r="K80" s="10"/>
      <c r="L80" s="10"/>
      <c r="M80" s="85">
        <f>G80*8+G81*180</f>
        <v>686.35199999999998</v>
      </c>
      <c r="N80" s="10"/>
      <c r="O80" s="10"/>
      <c r="P80" s="10"/>
    </row>
    <row r="81" spans="1:16" s="11" customFormat="1" ht="13.8" thickBot="1" x14ac:dyDescent="0.3">
      <c r="A81" s="205"/>
      <c r="B81" s="209"/>
      <c r="C81" s="221"/>
      <c r="D81" s="49" t="s">
        <v>24</v>
      </c>
      <c r="E81" s="99">
        <v>1.55</v>
      </c>
      <c r="F81" s="100">
        <f t="shared" si="11"/>
        <v>0.31000000000000005</v>
      </c>
      <c r="G81" s="101">
        <f t="shared" si="12"/>
        <v>1.86</v>
      </c>
      <c r="H81" s="65">
        <f t="shared" si="15"/>
        <v>1.55</v>
      </c>
      <c r="I81" s="100">
        <f t="shared" si="13"/>
        <v>0.31000000000000005</v>
      </c>
      <c r="J81" s="102">
        <f t="shared" si="14"/>
        <v>1.86</v>
      </c>
      <c r="K81" s="10"/>
      <c r="L81" s="10"/>
      <c r="M81" s="10"/>
      <c r="N81" s="10"/>
      <c r="O81" s="10"/>
      <c r="P81" s="10"/>
    </row>
    <row r="82" spans="1:16" s="11" customFormat="1" x14ac:dyDescent="0.25">
      <c r="A82" s="205"/>
      <c r="B82" s="209"/>
      <c r="C82" s="222" t="s">
        <v>59</v>
      </c>
      <c r="D82" s="16" t="s">
        <v>52</v>
      </c>
      <c r="E82" s="82">
        <v>38.96</v>
      </c>
      <c r="F82" s="60">
        <f t="shared" si="11"/>
        <v>7.7920000000000007</v>
      </c>
      <c r="G82" s="83">
        <f t="shared" si="12"/>
        <v>46.752000000000002</v>
      </c>
      <c r="H82" s="82">
        <v>50.3</v>
      </c>
      <c r="I82" s="60">
        <f t="shared" si="13"/>
        <v>10.06</v>
      </c>
      <c r="J82" s="84">
        <f t="shared" si="14"/>
        <v>60.36</v>
      </c>
      <c r="K82" s="10"/>
      <c r="L82" s="10"/>
      <c r="M82" s="85">
        <f>G82*8+G83*180</f>
        <v>689.37599999999998</v>
      </c>
      <c r="N82" s="10"/>
      <c r="O82" s="10"/>
      <c r="P82" s="10"/>
    </row>
    <row r="83" spans="1:16" s="11" customFormat="1" ht="13.8" thickBot="1" x14ac:dyDescent="0.3">
      <c r="A83" s="206"/>
      <c r="B83" s="210"/>
      <c r="C83" s="223"/>
      <c r="D83" s="33" t="s">
        <v>24</v>
      </c>
      <c r="E83" s="89">
        <v>1.46</v>
      </c>
      <c r="F83" s="69">
        <f t="shared" si="11"/>
        <v>0.29199999999999998</v>
      </c>
      <c r="G83" s="90">
        <f t="shared" si="12"/>
        <v>1.752</v>
      </c>
      <c r="H83" s="65">
        <f t="shared" si="15"/>
        <v>1.46</v>
      </c>
      <c r="I83" s="69">
        <f t="shared" si="13"/>
        <v>0.29199999999999998</v>
      </c>
      <c r="J83" s="91">
        <f t="shared" si="14"/>
        <v>1.752</v>
      </c>
      <c r="K83" s="10"/>
      <c r="L83" s="10"/>
      <c r="M83" s="10"/>
      <c r="N83" s="10"/>
      <c r="O83" s="10"/>
      <c r="P83" s="10"/>
    </row>
    <row r="84" spans="1:16" s="11" customFormat="1" x14ac:dyDescent="0.25">
      <c r="A84" s="204">
        <f>A80+1</f>
        <v>6</v>
      </c>
      <c r="B84" s="207" t="s">
        <v>60</v>
      </c>
      <c r="C84" s="105" t="s">
        <v>61</v>
      </c>
      <c r="D84" s="16" t="s">
        <v>52</v>
      </c>
      <c r="E84" s="82">
        <v>32.880000000000003</v>
      </c>
      <c r="F84" s="60">
        <f t="shared" si="11"/>
        <v>6.5760000000000005</v>
      </c>
      <c r="G84" s="83">
        <f t="shared" si="12"/>
        <v>39.456000000000003</v>
      </c>
      <c r="H84" s="82">
        <v>46.7</v>
      </c>
      <c r="I84" s="60">
        <f t="shared" si="13"/>
        <v>9.3400000000000016</v>
      </c>
      <c r="J84" s="84">
        <f t="shared" si="14"/>
        <v>56.040000000000006</v>
      </c>
      <c r="K84" s="10"/>
      <c r="L84" s="10"/>
      <c r="M84" s="10"/>
      <c r="N84" s="10"/>
      <c r="O84" s="10"/>
      <c r="P84" s="10"/>
    </row>
    <row r="85" spans="1:16" s="11" customFormat="1" x14ac:dyDescent="0.25">
      <c r="A85" s="205"/>
      <c r="B85" s="208"/>
      <c r="C85" s="106" t="s">
        <v>62</v>
      </c>
      <c r="D85" s="25" t="s">
        <v>52</v>
      </c>
      <c r="E85" s="86">
        <v>48.19</v>
      </c>
      <c r="F85" s="66">
        <f t="shared" si="11"/>
        <v>9.6379999999999999</v>
      </c>
      <c r="G85" s="87">
        <f t="shared" si="12"/>
        <v>57.827999999999996</v>
      </c>
      <c r="H85" s="86">
        <v>67.239999999999995</v>
      </c>
      <c r="I85" s="66">
        <f t="shared" si="13"/>
        <v>13.448</v>
      </c>
      <c r="J85" s="88">
        <f t="shared" si="14"/>
        <v>80.687999999999988</v>
      </c>
      <c r="K85" s="10"/>
      <c r="L85" s="10"/>
      <c r="M85" s="10"/>
      <c r="N85" s="10"/>
      <c r="O85" s="10"/>
      <c r="P85" s="10"/>
    </row>
    <row r="86" spans="1:16" s="11" customFormat="1" ht="13.8" thickBot="1" x14ac:dyDescent="0.3">
      <c r="A86" s="206"/>
      <c r="B86" s="214"/>
      <c r="C86" s="107"/>
      <c r="D86" s="33" t="s">
        <v>24</v>
      </c>
      <c r="E86" s="89">
        <v>0.69</v>
      </c>
      <c r="F86" s="69">
        <f t="shared" si="11"/>
        <v>0.13799999999999998</v>
      </c>
      <c r="G86" s="90">
        <f t="shared" si="12"/>
        <v>0.82799999999999996</v>
      </c>
      <c r="H86" s="76">
        <f t="shared" ref="H86" si="16">E86</f>
        <v>0.69</v>
      </c>
      <c r="I86" s="69">
        <f t="shared" si="13"/>
        <v>0.13799999999999998</v>
      </c>
      <c r="J86" s="91">
        <f t="shared" si="14"/>
        <v>0.82799999999999996</v>
      </c>
      <c r="K86" s="10"/>
      <c r="L86" s="10"/>
      <c r="M86" s="10"/>
      <c r="N86" s="10"/>
      <c r="O86" s="10"/>
      <c r="P86" s="10"/>
    </row>
    <row r="88" spans="1:16" ht="13.8" x14ac:dyDescent="0.25">
      <c r="A88"/>
      <c r="B88" s="79"/>
      <c r="C88" s="108"/>
      <c r="D88" s="108"/>
      <c r="E88" s="109"/>
      <c r="F88" s="110"/>
      <c r="G88" s="79"/>
      <c r="J88" s="111" t="s">
        <v>112</v>
      </c>
      <c r="K88" s="112"/>
    </row>
    <row r="89" spans="1:16" ht="13.8" x14ac:dyDescent="0.25">
      <c r="A89" s="224" t="s">
        <v>63</v>
      </c>
      <c r="B89" s="224"/>
      <c r="C89" s="224"/>
      <c r="D89" s="224"/>
      <c r="E89" s="224"/>
      <c r="F89" s="224"/>
      <c r="G89" s="224"/>
      <c r="H89" s="224"/>
      <c r="I89" s="224"/>
      <c r="J89" s="224"/>
      <c r="K89" s="8"/>
    </row>
    <row r="90" spans="1:16" ht="14.4" thickBot="1" x14ac:dyDescent="0.3">
      <c r="A90" s="8"/>
      <c r="B90" s="225" t="s">
        <v>64</v>
      </c>
      <c r="C90" s="225"/>
      <c r="D90" s="225"/>
      <c r="E90" s="225"/>
      <c r="F90" s="225"/>
      <c r="G90" s="225"/>
      <c r="H90" s="8"/>
      <c r="I90" s="8"/>
      <c r="J90" s="8"/>
      <c r="K90" s="8" t="s">
        <v>3</v>
      </c>
    </row>
    <row r="91" spans="1:16" ht="13.8" x14ac:dyDescent="0.25">
      <c r="A91" s="226" t="s">
        <v>4</v>
      </c>
      <c r="B91" s="229" t="s">
        <v>65</v>
      </c>
      <c r="C91" s="229"/>
      <c r="D91" s="231" t="s">
        <v>7</v>
      </c>
      <c r="E91" s="232"/>
      <c r="F91" s="232"/>
      <c r="G91" s="233"/>
      <c r="H91" s="232" t="s">
        <v>8</v>
      </c>
      <c r="I91" s="232"/>
      <c r="J91" s="232"/>
      <c r="K91" s="234"/>
    </row>
    <row r="92" spans="1:16" x14ac:dyDescent="0.25">
      <c r="A92" s="227"/>
      <c r="B92" s="225"/>
      <c r="C92" s="225"/>
      <c r="D92" s="235" t="s">
        <v>66</v>
      </c>
      <c r="E92" s="237" t="s">
        <v>67</v>
      </c>
      <c r="F92" s="238"/>
      <c r="G92" s="239" t="s">
        <v>68</v>
      </c>
      <c r="H92" s="235" t="s">
        <v>66</v>
      </c>
      <c r="I92" s="237" t="s">
        <v>67</v>
      </c>
      <c r="J92" s="238"/>
      <c r="K92" s="241" t="s">
        <v>68</v>
      </c>
    </row>
    <row r="93" spans="1:16" ht="21" thickBot="1" x14ac:dyDescent="0.3">
      <c r="A93" s="228"/>
      <c r="B93" s="230"/>
      <c r="C93" s="230"/>
      <c r="D93" s="236"/>
      <c r="E93" s="113" t="s">
        <v>69</v>
      </c>
      <c r="F93" s="114" t="s">
        <v>70</v>
      </c>
      <c r="G93" s="240"/>
      <c r="H93" s="236"/>
      <c r="I93" s="113" t="s">
        <v>69</v>
      </c>
      <c r="J93" s="114" t="s">
        <v>70</v>
      </c>
      <c r="K93" s="242"/>
    </row>
    <row r="94" spans="1:16" ht="13.8" x14ac:dyDescent="0.25">
      <c r="A94" s="183">
        <v>1</v>
      </c>
      <c r="B94" s="243" t="s">
        <v>71</v>
      </c>
      <c r="C94" s="15" t="s">
        <v>72</v>
      </c>
      <c r="D94" s="129">
        <f t="shared" ref="D94:D132" si="17">E94+F94</f>
        <v>67.22</v>
      </c>
      <c r="E94" s="130">
        <v>51.5</v>
      </c>
      <c r="F94" s="130">
        <v>15.72</v>
      </c>
      <c r="G94" s="131">
        <f t="shared" ref="G94:G132" si="18">(E94+F94)*1.2</f>
        <v>80.664000000000001</v>
      </c>
      <c r="H94" s="129">
        <f t="shared" ref="H94:H132" si="19">I94+J94</f>
        <v>83.63</v>
      </c>
      <c r="I94" s="21">
        <v>67.91</v>
      </c>
      <c r="J94" s="21">
        <f t="shared" ref="J94:J132" si="20">F94</f>
        <v>15.72</v>
      </c>
      <c r="K94" s="132">
        <f t="shared" ref="K94:K132" si="21">(I94+J94)*1.2</f>
        <v>100.35599999999999</v>
      </c>
    </row>
    <row r="95" spans="1:16" ht="14.4" thickBot="1" x14ac:dyDescent="0.3">
      <c r="A95" s="184"/>
      <c r="B95" s="244"/>
      <c r="C95" s="119" t="s">
        <v>73</v>
      </c>
      <c r="D95" s="123">
        <f t="shared" si="17"/>
        <v>62</v>
      </c>
      <c r="E95" s="124">
        <v>46.28</v>
      </c>
      <c r="F95" s="124">
        <f>F94</f>
        <v>15.72</v>
      </c>
      <c r="G95" s="125">
        <f t="shared" si="18"/>
        <v>74.399999999999991</v>
      </c>
      <c r="H95" s="126">
        <f t="shared" si="19"/>
        <v>77.73</v>
      </c>
      <c r="I95" s="54">
        <v>62.01</v>
      </c>
      <c r="J95" s="54">
        <f t="shared" si="20"/>
        <v>15.72</v>
      </c>
      <c r="K95" s="145">
        <f t="shared" si="21"/>
        <v>93.275999999999996</v>
      </c>
    </row>
    <row r="96" spans="1:16" ht="13.8" x14ac:dyDescent="0.25">
      <c r="A96" s="183">
        <f>A94+1</f>
        <v>2</v>
      </c>
      <c r="B96" s="243" t="s">
        <v>74</v>
      </c>
      <c r="C96" s="15" t="s">
        <v>72</v>
      </c>
      <c r="D96" s="129">
        <f t="shared" si="17"/>
        <v>65.13</v>
      </c>
      <c r="E96" s="130">
        <v>61.26</v>
      </c>
      <c r="F96" s="130">
        <v>3.87</v>
      </c>
      <c r="G96" s="131">
        <f t="shared" si="18"/>
        <v>78.155999999999992</v>
      </c>
      <c r="H96" s="129">
        <f t="shared" si="19"/>
        <v>74.820000000000007</v>
      </c>
      <c r="I96" s="21">
        <v>70.95</v>
      </c>
      <c r="J96" s="21">
        <f t="shared" si="20"/>
        <v>3.87</v>
      </c>
      <c r="K96" s="132">
        <f t="shared" si="21"/>
        <v>89.784000000000006</v>
      </c>
    </row>
    <row r="97" spans="1:11" ht="13.8" x14ac:dyDescent="0.25">
      <c r="A97" s="184"/>
      <c r="B97" s="244"/>
      <c r="C97" s="57" t="s">
        <v>75</v>
      </c>
      <c r="D97" s="117">
        <f t="shared" si="17"/>
        <v>64.070000000000007</v>
      </c>
      <c r="E97" s="122">
        <v>60.2</v>
      </c>
      <c r="F97" s="122">
        <f>F96</f>
        <v>3.87</v>
      </c>
      <c r="G97" s="115">
        <f t="shared" si="18"/>
        <v>76.884</v>
      </c>
      <c r="H97" s="118">
        <f t="shared" si="19"/>
        <v>72.960000000000008</v>
      </c>
      <c r="I97" s="30">
        <v>69.09</v>
      </c>
      <c r="J97" s="30">
        <f t="shared" si="20"/>
        <v>3.87</v>
      </c>
      <c r="K97" s="133">
        <f t="shared" si="21"/>
        <v>87.552000000000007</v>
      </c>
    </row>
    <row r="98" spans="1:11" ht="14.4" thickBot="1" x14ac:dyDescent="0.3">
      <c r="A98" s="185"/>
      <c r="B98" s="245"/>
      <c r="C98" s="134" t="s">
        <v>73</v>
      </c>
      <c r="D98" s="135">
        <f t="shared" si="17"/>
        <v>62.379999999999995</v>
      </c>
      <c r="E98" s="136">
        <v>58.51</v>
      </c>
      <c r="F98" s="136">
        <f>F96</f>
        <v>3.87</v>
      </c>
      <c r="G98" s="137">
        <f t="shared" si="18"/>
        <v>74.855999999999995</v>
      </c>
      <c r="H98" s="138">
        <f t="shared" si="19"/>
        <v>72.08</v>
      </c>
      <c r="I98" s="38">
        <v>68.209999999999994</v>
      </c>
      <c r="J98" s="38">
        <f t="shared" si="20"/>
        <v>3.87</v>
      </c>
      <c r="K98" s="139">
        <f t="shared" si="21"/>
        <v>86.495999999999995</v>
      </c>
    </row>
    <row r="99" spans="1:11" ht="13.8" x14ac:dyDescent="0.25">
      <c r="A99" s="184">
        <f>A96+1</f>
        <v>3</v>
      </c>
      <c r="B99" s="244" t="s">
        <v>76</v>
      </c>
      <c r="C99" s="92" t="s">
        <v>77</v>
      </c>
      <c r="D99" s="117">
        <f t="shared" si="17"/>
        <v>71.569999999999993</v>
      </c>
      <c r="E99" s="122">
        <v>65.099999999999994</v>
      </c>
      <c r="F99" s="122">
        <v>6.47</v>
      </c>
      <c r="G99" s="115">
        <f>(E99+F99)*1.2</f>
        <v>85.883999999999986</v>
      </c>
      <c r="H99" s="117">
        <f t="shared" si="19"/>
        <v>81.27</v>
      </c>
      <c r="I99" s="128">
        <v>74.8</v>
      </c>
      <c r="J99" s="128">
        <f t="shared" si="20"/>
        <v>6.47</v>
      </c>
      <c r="K99" s="146">
        <f t="shared" si="21"/>
        <v>97.523999999999987</v>
      </c>
    </row>
    <row r="100" spans="1:11" ht="14.4" thickBot="1" x14ac:dyDescent="0.3">
      <c r="A100" s="184"/>
      <c r="B100" s="244"/>
      <c r="C100" s="119" t="s">
        <v>73</v>
      </c>
      <c r="D100" s="123">
        <f t="shared" si="17"/>
        <v>70.52</v>
      </c>
      <c r="E100" s="124">
        <v>64.05</v>
      </c>
      <c r="F100" s="124">
        <f>F99</f>
        <v>6.47</v>
      </c>
      <c r="G100" s="125">
        <f>(E100+F100)*1.2</f>
        <v>84.623999999999995</v>
      </c>
      <c r="H100" s="126">
        <f t="shared" si="19"/>
        <v>80.22</v>
      </c>
      <c r="I100" s="54">
        <v>73.75</v>
      </c>
      <c r="J100" s="54">
        <f t="shared" si="20"/>
        <v>6.47</v>
      </c>
      <c r="K100" s="145">
        <f t="shared" si="21"/>
        <v>96.263999999999996</v>
      </c>
    </row>
    <row r="101" spans="1:11" ht="13.8" x14ac:dyDescent="0.25">
      <c r="A101" s="183">
        <f>A99+1</f>
        <v>4</v>
      </c>
      <c r="B101" s="243" t="s">
        <v>78</v>
      </c>
      <c r="C101" s="15" t="s">
        <v>77</v>
      </c>
      <c r="D101" s="129">
        <f t="shared" si="17"/>
        <v>48.12</v>
      </c>
      <c r="E101" s="130">
        <v>47.96</v>
      </c>
      <c r="F101" s="130">
        <v>0.16</v>
      </c>
      <c r="G101" s="131">
        <f t="shared" si="18"/>
        <v>57.743999999999993</v>
      </c>
      <c r="H101" s="129">
        <f t="shared" si="19"/>
        <v>60.949999999999996</v>
      </c>
      <c r="I101" s="21">
        <v>60.79</v>
      </c>
      <c r="J101" s="21">
        <f t="shared" si="20"/>
        <v>0.16</v>
      </c>
      <c r="K101" s="132">
        <f t="shared" si="21"/>
        <v>73.139999999999986</v>
      </c>
    </row>
    <row r="102" spans="1:11" ht="26.4" x14ac:dyDescent="0.25">
      <c r="A102" s="184"/>
      <c r="B102" s="244"/>
      <c r="C102" s="24" t="s">
        <v>79</v>
      </c>
      <c r="D102" s="117">
        <f t="shared" si="17"/>
        <v>52.57</v>
      </c>
      <c r="E102" s="122">
        <v>52.36</v>
      </c>
      <c r="F102" s="122">
        <f>0.16+0.05</f>
        <v>0.21000000000000002</v>
      </c>
      <c r="G102" s="115">
        <f t="shared" si="18"/>
        <v>63.083999999999996</v>
      </c>
      <c r="H102" s="118">
        <f t="shared" si="19"/>
        <v>66.94</v>
      </c>
      <c r="I102" s="30">
        <v>66.73</v>
      </c>
      <c r="J102" s="30">
        <f t="shared" si="20"/>
        <v>0.21000000000000002</v>
      </c>
      <c r="K102" s="133">
        <f t="shared" si="21"/>
        <v>80.327999999999989</v>
      </c>
    </row>
    <row r="103" spans="1:11" ht="14.4" thickBot="1" x14ac:dyDescent="0.3">
      <c r="A103" s="185"/>
      <c r="B103" s="245" t="s">
        <v>80</v>
      </c>
      <c r="C103" s="134" t="s">
        <v>73</v>
      </c>
      <c r="D103" s="135">
        <f t="shared" si="17"/>
        <v>46.37</v>
      </c>
      <c r="E103" s="136">
        <v>46.21</v>
      </c>
      <c r="F103" s="136">
        <f>F101</f>
        <v>0.16</v>
      </c>
      <c r="G103" s="137">
        <f t="shared" si="18"/>
        <v>55.643999999999998</v>
      </c>
      <c r="H103" s="138">
        <f t="shared" si="19"/>
        <v>59.05</v>
      </c>
      <c r="I103" s="38">
        <v>58.89</v>
      </c>
      <c r="J103" s="38">
        <f t="shared" si="20"/>
        <v>0.16</v>
      </c>
      <c r="K103" s="139">
        <f t="shared" si="21"/>
        <v>70.86</v>
      </c>
    </row>
    <row r="104" spans="1:11" ht="13.8" x14ac:dyDescent="0.25">
      <c r="A104" s="184">
        <f>A101+1</f>
        <v>5</v>
      </c>
      <c r="B104" s="244" t="s">
        <v>81</v>
      </c>
      <c r="C104" s="140" t="s">
        <v>22</v>
      </c>
      <c r="D104" s="117">
        <f t="shared" si="17"/>
        <v>70.11</v>
      </c>
      <c r="E104" s="122">
        <v>60.96</v>
      </c>
      <c r="F104" s="122">
        <v>9.15</v>
      </c>
      <c r="G104" s="115">
        <f>(E104+F104)*1.2</f>
        <v>84.131999999999991</v>
      </c>
      <c r="H104" s="117">
        <f t="shared" si="19"/>
        <v>84</v>
      </c>
      <c r="I104" s="128">
        <v>74.849999999999994</v>
      </c>
      <c r="J104" s="128">
        <f t="shared" si="20"/>
        <v>9.15</v>
      </c>
      <c r="K104" s="146">
        <f t="shared" si="21"/>
        <v>100.8</v>
      </c>
    </row>
    <row r="105" spans="1:11" ht="13.8" x14ac:dyDescent="0.25">
      <c r="A105" s="184"/>
      <c r="B105" s="244"/>
      <c r="C105" s="24" t="s">
        <v>15</v>
      </c>
      <c r="D105" s="117">
        <f t="shared" si="17"/>
        <v>67.19</v>
      </c>
      <c r="E105" s="122">
        <v>58.04</v>
      </c>
      <c r="F105" s="122">
        <f>F104</f>
        <v>9.15</v>
      </c>
      <c r="G105" s="115">
        <f>(E105+F105)*1.2</f>
        <v>80.628</v>
      </c>
      <c r="H105" s="118">
        <f t="shared" si="19"/>
        <v>80.850000000000009</v>
      </c>
      <c r="I105" s="30">
        <v>71.7</v>
      </c>
      <c r="J105" s="30">
        <f t="shared" si="20"/>
        <v>9.15</v>
      </c>
      <c r="K105" s="133">
        <f t="shared" si="21"/>
        <v>97.02000000000001</v>
      </c>
    </row>
    <row r="106" spans="1:11" ht="13.8" x14ac:dyDescent="0.25">
      <c r="A106" s="184"/>
      <c r="B106" s="244"/>
      <c r="C106" s="64" t="s">
        <v>73</v>
      </c>
      <c r="D106" s="117">
        <f t="shared" si="17"/>
        <v>67.39</v>
      </c>
      <c r="E106" s="122">
        <v>58.24</v>
      </c>
      <c r="F106" s="122">
        <f>F104</f>
        <v>9.15</v>
      </c>
      <c r="G106" s="115">
        <f>(E106+F106)*1.2</f>
        <v>80.867999999999995</v>
      </c>
      <c r="H106" s="118">
        <f t="shared" si="19"/>
        <v>81.050000000000011</v>
      </c>
      <c r="I106" s="30">
        <v>71.900000000000006</v>
      </c>
      <c r="J106" s="30">
        <f t="shared" si="20"/>
        <v>9.15</v>
      </c>
      <c r="K106" s="133">
        <f t="shared" si="21"/>
        <v>97.26</v>
      </c>
    </row>
    <row r="107" spans="1:11" ht="14.4" thickBot="1" x14ac:dyDescent="0.3">
      <c r="A107" s="184"/>
      <c r="B107" s="244"/>
      <c r="C107" s="141" t="s">
        <v>82</v>
      </c>
      <c r="D107" s="123">
        <f t="shared" si="17"/>
        <v>71.27</v>
      </c>
      <c r="E107" s="124">
        <v>62.12</v>
      </c>
      <c r="F107" s="124">
        <f>F104</f>
        <v>9.15</v>
      </c>
      <c r="G107" s="125">
        <f>(E107+F107)*1.2</f>
        <v>85.523999999999987</v>
      </c>
      <c r="H107" s="126">
        <f t="shared" si="19"/>
        <v>85.27000000000001</v>
      </c>
      <c r="I107" s="54">
        <v>76.12</v>
      </c>
      <c r="J107" s="54">
        <f t="shared" si="20"/>
        <v>9.15</v>
      </c>
      <c r="K107" s="145">
        <f t="shared" si="21"/>
        <v>102.32400000000001</v>
      </c>
    </row>
    <row r="108" spans="1:11" ht="13.8" x14ac:dyDescent="0.25">
      <c r="A108" s="183">
        <f>A104+1</f>
        <v>6</v>
      </c>
      <c r="B108" s="243" t="s">
        <v>83</v>
      </c>
      <c r="C108" s="15" t="s">
        <v>77</v>
      </c>
      <c r="D108" s="129">
        <f t="shared" si="17"/>
        <v>55.04</v>
      </c>
      <c r="E108" s="130">
        <v>53.1</v>
      </c>
      <c r="F108" s="130">
        <v>1.94</v>
      </c>
      <c r="G108" s="131">
        <f t="shared" si="18"/>
        <v>66.048000000000002</v>
      </c>
      <c r="H108" s="129">
        <f t="shared" si="19"/>
        <v>68.77</v>
      </c>
      <c r="I108" s="21">
        <v>66.83</v>
      </c>
      <c r="J108" s="21">
        <f t="shared" si="20"/>
        <v>1.94</v>
      </c>
      <c r="K108" s="132">
        <f t="shared" si="21"/>
        <v>82.523999999999987</v>
      </c>
    </row>
    <row r="109" spans="1:11" ht="13.8" x14ac:dyDescent="0.25">
      <c r="A109" s="184"/>
      <c r="B109" s="244" t="s">
        <v>84</v>
      </c>
      <c r="C109" s="64" t="s">
        <v>73</v>
      </c>
      <c r="D109" s="117">
        <f t="shared" si="17"/>
        <v>53.29</v>
      </c>
      <c r="E109" s="122">
        <v>51.35</v>
      </c>
      <c r="F109" s="122">
        <f>F108</f>
        <v>1.94</v>
      </c>
      <c r="G109" s="116">
        <f t="shared" si="18"/>
        <v>63.947999999999993</v>
      </c>
      <c r="H109" s="118">
        <f t="shared" si="19"/>
        <v>66.88</v>
      </c>
      <c r="I109" s="30">
        <v>64.94</v>
      </c>
      <c r="J109" s="30">
        <f t="shared" si="20"/>
        <v>1.94</v>
      </c>
      <c r="K109" s="133">
        <f t="shared" si="21"/>
        <v>80.255999999999986</v>
      </c>
    </row>
    <row r="110" spans="1:11" ht="14.4" thickBot="1" x14ac:dyDescent="0.3">
      <c r="A110" s="185"/>
      <c r="B110" s="245" t="s">
        <v>85</v>
      </c>
      <c r="C110" s="68" t="s">
        <v>86</v>
      </c>
      <c r="D110" s="135">
        <f t="shared" si="17"/>
        <v>52.51</v>
      </c>
      <c r="E110" s="136">
        <v>50.57</v>
      </c>
      <c r="F110" s="136">
        <f>F108</f>
        <v>1.94</v>
      </c>
      <c r="G110" s="142">
        <f t="shared" si="18"/>
        <v>63.011999999999993</v>
      </c>
      <c r="H110" s="138">
        <f t="shared" si="19"/>
        <v>66.03</v>
      </c>
      <c r="I110" s="38">
        <v>64.09</v>
      </c>
      <c r="J110" s="38">
        <f t="shared" si="20"/>
        <v>1.94</v>
      </c>
      <c r="K110" s="139">
        <f t="shared" si="21"/>
        <v>79.236000000000004</v>
      </c>
    </row>
    <row r="111" spans="1:11" ht="13.8" x14ac:dyDescent="0.25">
      <c r="A111" s="184">
        <f>A108+1</f>
        <v>7</v>
      </c>
      <c r="B111" s="244" t="s">
        <v>87</v>
      </c>
      <c r="C111" s="92" t="s">
        <v>77</v>
      </c>
      <c r="D111" s="117">
        <f t="shared" si="17"/>
        <v>44.739999999999995</v>
      </c>
      <c r="E111" s="122">
        <v>44.51</v>
      </c>
      <c r="F111" s="122">
        <v>0.23</v>
      </c>
      <c r="G111" s="115">
        <f t="shared" si="18"/>
        <v>53.687999999999995</v>
      </c>
      <c r="H111" s="117">
        <f t="shared" si="19"/>
        <v>54.05</v>
      </c>
      <c r="I111" s="128">
        <v>53.82</v>
      </c>
      <c r="J111" s="128">
        <f t="shared" si="20"/>
        <v>0.23</v>
      </c>
      <c r="K111" s="146">
        <f t="shared" si="21"/>
        <v>64.86</v>
      </c>
    </row>
    <row r="112" spans="1:11" ht="13.8" x14ac:dyDescent="0.25">
      <c r="A112" s="184"/>
      <c r="B112" s="244" t="s">
        <v>88</v>
      </c>
      <c r="C112" s="64" t="s">
        <v>73</v>
      </c>
      <c r="D112" s="117">
        <f t="shared" si="17"/>
        <v>42.839999999999996</v>
      </c>
      <c r="E112" s="122">
        <v>42.61</v>
      </c>
      <c r="F112" s="122">
        <f>F111</f>
        <v>0.23</v>
      </c>
      <c r="G112" s="116">
        <f t="shared" si="18"/>
        <v>51.407999999999994</v>
      </c>
      <c r="H112" s="118">
        <f t="shared" si="19"/>
        <v>52.15</v>
      </c>
      <c r="I112" s="30">
        <v>51.92</v>
      </c>
      <c r="J112" s="30">
        <f t="shared" si="20"/>
        <v>0.23</v>
      </c>
      <c r="K112" s="133">
        <f t="shared" si="21"/>
        <v>62.58</v>
      </c>
    </row>
    <row r="113" spans="1:11" ht="14.4" thickBot="1" x14ac:dyDescent="0.3">
      <c r="A113" s="184"/>
      <c r="B113" s="244" t="s">
        <v>89</v>
      </c>
      <c r="C113" s="98" t="s">
        <v>86</v>
      </c>
      <c r="D113" s="123">
        <f t="shared" si="17"/>
        <v>42</v>
      </c>
      <c r="E113" s="124">
        <v>41.77</v>
      </c>
      <c r="F113" s="124">
        <f>F111</f>
        <v>0.23</v>
      </c>
      <c r="G113" s="127">
        <f t="shared" si="18"/>
        <v>50.4</v>
      </c>
      <c r="H113" s="126">
        <f t="shared" si="19"/>
        <v>51.309999999999995</v>
      </c>
      <c r="I113" s="54">
        <v>51.08</v>
      </c>
      <c r="J113" s="54">
        <f t="shared" si="20"/>
        <v>0.23</v>
      </c>
      <c r="K113" s="145">
        <f t="shared" si="21"/>
        <v>61.571999999999989</v>
      </c>
    </row>
    <row r="114" spans="1:11" ht="13.8" x14ac:dyDescent="0.25">
      <c r="A114" s="183">
        <f>A111+1</f>
        <v>8</v>
      </c>
      <c r="B114" s="246" t="s">
        <v>90</v>
      </c>
      <c r="C114" s="15" t="s">
        <v>77</v>
      </c>
      <c r="D114" s="129">
        <f t="shared" si="17"/>
        <v>74.53</v>
      </c>
      <c r="E114" s="130">
        <v>54.99</v>
      </c>
      <c r="F114" s="130">
        <v>19.54</v>
      </c>
      <c r="G114" s="131">
        <f t="shared" si="18"/>
        <v>89.435999999999993</v>
      </c>
      <c r="H114" s="129">
        <f t="shared" si="19"/>
        <v>83.42</v>
      </c>
      <c r="I114" s="21">
        <v>63.88</v>
      </c>
      <c r="J114" s="21">
        <f t="shared" si="20"/>
        <v>19.54</v>
      </c>
      <c r="K114" s="132">
        <f t="shared" si="21"/>
        <v>100.104</v>
      </c>
    </row>
    <row r="115" spans="1:11" ht="13.8" x14ac:dyDescent="0.25">
      <c r="A115" s="184"/>
      <c r="B115" s="247"/>
      <c r="C115" s="57" t="s">
        <v>91</v>
      </c>
      <c r="D115" s="117">
        <f t="shared" si="17"/>
        <v>71.16</v>
      </c>
      <c r="E115" s="122">
        <v>51.62</v>
      </c>
      <c r="F115" s="122">
        <f>F114</f>
        <v>19.54</v>
      </c>
      <c r="G115" s="116">
        <f t="shared" si="18"/>
        <v>85.391999999999996</v>
      </c>
      <c r="H115" s="118">
        <f t="shared" si="19"/>
        <v>80.06</v>
      </c>
      <c r="I115" s="30">
        <v>60.52</v>
      </c>
      <c r="J115" s="30">
        <f t="shared" si="20"/>
        <v>19.54</v>
      </c>
      <c r="K115" s="133">
        <f t="shared" si="21"/>
        <v>96.072000000000003</v>
      </c>
    </row>
    <row r="116" spans="1:11" ht="14.4" thickBot="1" x14ac:dyDescent="0.3">
      <c r="A116" s="185"/>
      <c r="B116" s="248"/>
      <c r="C116" s="134" t="s">
        <v>92</v>
      </c>
      <c r="D116" s="135">
        <f t="shared" si="17"/>
        <v>49.379999999999995</v>
      </c>
      <c r="E116" s="136">
        <v>29.84</v>
      </c>
      <c r="F116" s="136">
        <f>F115</f>
        <v>19.54</v>
      </c>
      <c r="G116" s="142">
        <f t="shared" si="18"/>
        <v>59.255999999999993</v>
      </c>
      <c r="H116" s="138">
        <f t="shared" si="19"/>
        <v>58.269999999999996</v>
      </c>
      <c r="I116" s="38">
        <v>38.729999999999997</v>
      </c>
      <c r="J116" s="38">
        <f t="shared" si="20"/>
        <v>19.54</v>
      </c>
      <c r="K116" s="139">
        <f t="shared" si="21"/>
        <v>69.923999999999992</v>
      </c>
    </row>
    <row r="117" spans="1:11" ht="13.8" x14ac:dyDescent="0.25">
      <c r="A117" s="227">
        <f>A114+1</f>
        <v>9</v>
      </c>
      <c r="B117" s="244" t="s">
        <v>93</v>
      </c>
      <c r="C117" s="140" t="s">
        <v>94</v>
      </c>
      <c r="D117" s="117">
        <f t="shared" si="17"/>
        <v>86.009999999999991</v>
      </c>
      <c r="E117" s="122">
        <v>76.94</v>
      </c>
      <c r="F117" s="122">
        <v>9.07</v>
      </c>
      <c r="G117" s="115">
        <f>(E117+F117)*1.2</f>
        <v>103.21199999999999</v>
      </c>
      <c r="H117" s="117">
        <f t="shared" si="19"/>
        <v>113.44999999999999</v>
      </c>
      <c r="I117" s="128">
        <v>104.38</v>
      </c>
      <c r="J117" s="128">
        <f t="shared" si="20"/>
        <v>9.07</v>
      </c>
      <c r="K117" s="146">
        <f t="shared" si="21"/>
        <v>136.13999999999999</v>
      </c>
    </row>
    <row r="118" spans="1:11" ht="13.8" x14ac:dyDescent="0.25">
      <c r="A118" s="227"/>
      <c r="B118" s="244"/>
      <c r="C118" s="24" t="s">
        <v>95</v>
      </c>
      <c r="D118" s="117">
        <f t="shared" si="17"/>
        <v>80.77000000000001</v>
      </c>
      <c r="E118" s="122">
        <v>71.7</v>
      </c>
      <c r="F118" s="122">
        <f>F117</f>
        <v>9.07</v>
      </c>
      <c r="G118" s="116">
        <f t="shared" si="18"/>
        <v>96.924000000000007</v>
      </c>
      <c r="H118" s="118">
        <f t="shared" si="19"/>
        <v>107.77000000000001</v>
      </c>
      <c r="I118" s="30">
        <v>98.7</v>
      </c>
      <c r="J118" s="30">
        <f t="shared" si="20"/>
        <v>9.07</v>
      </c>
      <c r="K118" s="133">
        <f t="shared" si="21"/>
        <v>129.32400000000001</v>
      </c>
    </row>
    <row r="119" spans="1:11" ht="13.8" x14ac:dyDescent="0.25">
      <c r="A119" s="227"/>
      <c r="B119" s="244"/>
      <c r="C119" s="24" t="s">
        <v>22</v>
      </c>
      <c r="D119" s="117">
        <f t="shared" si="17"/>
        <v>86.22</v>
      </c>
      <c r="E119" s="122">
        <v>77.150000000000006</v>
      </c>
      <c r="F119" s="122">
        <f>F117</f>
        <v>9.07</v>
      </c>
      <c r="G119" s="116">
        <f t="shared" si="18"/>
        <v>103.464</v>
      </c>
      <c r="H119" s="118">
        <f t="shared" si="19"/>
        <v>113.66999999999999</v>
      </c>
      <c r="I119" s="30">
        <v>104.6</v>
      </c>
      <c r="J119" s="30">
        <f t="shared" si="20"/>
        <v>9.07</v>
      </c>
      <c r="K119" s="133">
        <f t="shared" si="21"/>
        <v>136.40399999999997</v>
      </c>
    </row>
    <row r="120" spans="1:11" ht="14.4" thickBot="1" x14ac:dyDescent="0.3">
      <c r="A120" s="227"/>
      <c r="B120" s="244"/>
      <c r="C120" s="119" t="s">
        <v>92</v>
      </c>
      <c r="D120" s="123">
        <f t="shared" si="17"/>
        <v>67.490000000000009</v>
      </c>
      <c r="E120" s="124">
        <v>58.42</v>
      </c>
      <c r="F120" s="124">
        <f>F117</f>
        <v>9.07</v>
      </c>
      <c r="G120" s="127">
        <f>(E120+F120)*1.2</f>
        <v>80.988000000000014</v>
      </c>
      <c r="H120" s="126">
        <f t="shared" si="19"/>
        <v>88.509999999999991</v>
      </c>
      <c r="I120" s="54">
        <v>79.44</v>
      </c>
      <c r="J120" s="54">
        <f t="shared" si="20"/>
        <v>9.07</v>
      </c>
      <c r="K120" s="145">
        <f t="shared" si="21"/>
        <v>106.21199999999999</v>
      </c>
    </row>
    <row r="121" spans="1:11" ht="26.4" x14ac:dyDescent="0.25">
      <c r="A121" s="226">
        <f>A117+1</f>
        <v>10</v>
      </c>
      <c r="B121" s="243" t="s">
        <v>96</v>
      </c>
      <c r="C121" s="143" t="s">
        <v>97</v>
      </c>
      <c r="D121" s="129">
        <f t="shared" si="17"/>
        <v>115.98</v>
      </c>
      <c r="E121" s="130">
        <v>89.89</v>
      </c>
      <c r="F121" s="130">
        <v>26.09</v>
      </c>
      <c r="G121" s="131">
        <f>(E121+F121)*1.2</f>
        <v>139.17599999999999</v>
      </c>
      <c r="H121" s="129">
        <f t="shared" si="19"/>
        <v>144.49</v>
      </c>
      <c r="I121" s="21">
        <v>118.4</v>
      </c>
      <c r="J121" s="21">
        <f t="shared" si="20"/>
        <v>26.09</v>
      </c>
      <c r="K121" s="132">
        <f t="shared" si="21"/>
        <v>173.38800000000001</v>
      </c>
    </row>
    <row r="122" spans="1:11" ht="26.4" x14ac:dyDescent="0.25">
      <c r="A122" s="227"/>
      <c r="B122" s="244"/>
      <c r="C122" s="24" t="s">
        <v>98</v>
      </c>
      <c r="D122" s="117">
        <f t="shared" si="17"/>
        <v>124.73</v>
      </c>
      <c r="E122" s="122">
        <v>98.64</v>
      </c>
      <c r="F122" s="122">
        <f>F121</f>
        <v>26.09</v>
      </c>
      <c r="G122" s="116">
        <f t="shared" si="18"/>
        <v>149.67599999999999</v>
      </c>
      <c r="H122" s="118">
        <f t="shared" si="19"/>
        <v>153.97</v>
      </c>
      <c r="I122" s="30">
        <v>127.88</v>
      </c>
      <c r="J122" s="30">
        <f t="shared" si="20"/>
        <v>26.09</v>
      </c>
      <c r="K122" s="133">
        <f t="shared" si="21"/>
        <v>184.76399999999998</v>
      </c>
    </row>
    <row r="123" spans="1:11" ht="13.8" x14ac:dyDescent="0.25">
      <c r="A123" s="227"/>
      <c r="B123" s="244"/>
      <c r="C123" s="24" t="s">
        <v>99</v>
      </c>
      <c r="D123" s="117">
        <f t="shared" si="17"/>
        <v>98.87</v>
      </c>
      <c r="E123" s="122">
        <v>72.78</v>
      </c>
      <c r="F123" s="122">
        <f>F121</f>
        <v>26.09</v>
      </c>
      <c r="G123" s="115">
        <f t="shared" si="18"/>
        <v>118.64400000000001</v>
      </c>
      <c r="H123" s="118">
        <f t="shared" si="19"/>
        <v>125.96000000000001</v>
      </c>
      <c r="I123" s="30">
        <v>99.87</v>
      </c>
      <c r="J123" s="30">
        <f t="shared" si="20"/>
        <v>26.09</v>
      </c>
      <c r="K123" s="133">
        <f t="shared" si="21"/>
        <v>151.15200000000002</v>
      </c>
    </row>
    <row r="124" spans="1:11" ht="14.4" thickBot="1" x14ac:dyDescent="0.3">
      <c r="A124" s="228"/>
      <c r="B124" s="245"/>
      <c r="C124" s="134" t="s">
        <v>92</v>
      </c>
      <c r="D124" s="135">
        <f t="shared" si="17"/>
        <v>84.51</v>
      </c>
      <c r="E124" s="136">
        <v>58.42</v>
      </c>
      <c r="F124" s="136">
        <f>F121</f>
        <v>26.09</v>
      </c>
      <c r="G124" s="142">
        <f t="shared" si="18"/>
        <v>101.41200000000001</v>
      </c>
      <c r="H124" s="138">
        <f t="shared" si="19"/>
        <v>105.53</v>
      </c>
      <c r="I124" s="38">
        <v>79.44</v>
      </c>
      <c r="J124" s="38">
        <f t="shared" si="20"/>
        <v>26.09</v>
      </c>
      <c r="K124" s="139">
        <f t="shared" si="21"/>
        <v>126.636</v>
      </c>
    </row>
    <row r="125" spans="1:11" ht="13.8" x14ac:dyDescent="0.25">
      <c r="A125" s="184">
        <f>A121+1</f>
        <v>11</v>
      </c>
      <c r="B125" s="249" t="s">
        <v>100</v>
      </c>
      <c r="C125" s="56" t="s">
        <v>101</v>
      </c>
      <c r="D125" s="117">
        <f t="shared" si="17"/>
        <v>44.57</v>
      </c>
      <c r="E125" s="122">
        <v>42.46</v>
      </c>
      <c r="F125" s="122">
        <v>2.11</v>
      </c>
      <c r="G125" s="115">
        <f t="shared" si="18"/>
        <v>53.484000000000002</v>
      </c>
      <c r="H125" s="117">
        <f t="shared" si="19"/>
        <v>61</v>
      </c>
      <c r="I125" s="128">
        <v>58.89</v>
      </c>
      <c r="J125" s="128">
        <f t="shared" si="20"/>
        <v>2.11</v>
      </c>
      <c r="K125" s="146">
        <f t="shared" si="21"/>
        <v>73.2</v>
      </c>
    </row>
    <row r="126" spans="1:11" ht="14.4" thickBot="1" x14ac:dyDescent="0.3">
      <c r="A126" s="184"/>
      <c r="B126" s="249"/>
      <c r="C126" s="119" t="s">
        <v>92</v>
      </c>
      <c r="D126" s="123">
        <f t="shared" si="17"/>
        <v>36.86</v>
      </c>
      <c r="E126" s="124">
        <v>34.75</v>
      </c>
      <c r="F126" s="124">
        <f>F125</f>
        <v>2.11</v>
      </c>
      <c r="G126" s="127">
        <f t="shared" si="18"/>
        <v>44.231999999999999</v>
      </c>
      <c r="H126" s="126">
        <f t="shared" si="19"/>
        <v>47.75</v>
      </c>
      <c r="I126" s="54">
        <v>45.64</v>
      </c>
      <c r="J126" s="54">
        <f t="shared" si="20"/>
        <v>2.11</v>
      </c>
      <c r="K126" s="145">
        <f t="shared" si="21"/>
        <v>57.3</v>
      </c>
    </row>
    <row r="127" spans="1:11" ht="13.8" x14ac:dyDescent="0.25">
      <c r="A127" s="183">
        <f>A125+1</f>
        <v>12</v>
      </c>
      <c r="B127" s="243" t="s">
        <v>102</v>
      </c>
      <c r="C127" s="143" t="s">
        <v>103</v>
      </c>
      <c r="D127" s="129">
        <f t="shared" si="17"/>
        <v>67.34</v>
      </c>
      <c r="E127" s="130">
        <v>58.77</v>
      </c>
      <c r="F127" s="130">
        <v>8.57</v>
      </c>
      <c r="G127" s="131">
        <f t="shared" si="18"/>
        <v>80.808000000000007</v>
      </c>
      <c r="H127" s="129">
        <f t="shared" si="19"/>
        <v>78.240000000000009</v>
      </c>
      <c r="I127" s="21">
        <v>69.67</v>
      </c>
      <c r="J127" s="21">
        <f t="shared" si="20"/>
        <v>8.57</v>
      </c>
      <c r="K127" s="132">
        <f t="shared" si="21"/>
        <v>93.888000000000005</v>
      </c>
    </row>
    <row r="128" spans="1:11" ht="26.4" x14ac:dyDescent="0.25">
      <c r="A128" s="184"/>
      <c r="B128" s="244"/>
      <c r="C128" s="24" t="s">
        <v>104</v>
      </c>
      <c r="D128" s="117">
        <f t="shared" si="17"/>
        <v>82.93</v>
      </c>
      <c r="E128" s="122">
        <v>74.36</v>
      </c>
      <c r="F128" s="122">
        <f>F127</f>
        <v>8.57</v>
      </c>
      <c r="G128" s="115">
        <f>(E128+F128)*1.2</f>
        <v>99.516000000000005</v>
      </c>
      <c r="H128" s="118">
        <f t="shared" si="19"/>
        <v>93.82</v>
      </c>
      <c r="I128" s="30">
        <v>85.25</v>
      </c>
      <c r="J128" s="30">
        <f t="shared" si="20"/>
        <v>8.57</v>
      </c>
      <c r="K128" s="133">
        <f t="shared" si="21"/>
        <v>112.58399999999999</v>
      </c>
    </row>
    <row r="129" spans="1:11" ht="14.4" thickBot="1" x14ac:dyDescent="0.3">
      <c r="A129" s="185"/>
      <c r="B129" s="245"/>
      <c r="C129" s="134" t="s">
        <v>92</v>
      </c>
      <c r="D129" s="135">
        <f t="shared" si="17"/>
        <v>43.89</v>
      </c>
      <c r="E129" s="136">
        <v>35.32</v>
      </c>
      <c r="F129" s="136">
        <f>F127</f>
        <v>8.57</v>
      </c>
      <c r="G129" s="137">
        <f>(E129+F129)*1.2</f>
        <v>52.667999999999999</v>
      </c>
      <c r="H129" s="138">
        <f t="shared" si="19"/>
        <v>54.79</v>
      </c>
      <c r="I129" s="38">
        <v>46.22</v>
      </c>
      <c r="J129" s="38">
        <f t="shared" si="20"/>
        <v>8.57</v>
      </c>
      <c r="K129" s="139">
        <f t="shared" si="21"/>
        <v>65.74799999999999</v>
      </c>
    </row>
    <row r="130" spans="1:11" ht="13.8" x14ac:dyDescent="0.25">
      <c r="A130" s="184">
        <f>A127+1</f>
        <v>13</v>
      </c>
      <c r="B130" s="244" t="s">
        <v>105</v>
      </c>
      <c r="C130" s="140" t="s">
        <v>103</v>
      </c>
      <c r="D130" s="117">
        <f t="shared" si="17"/>
        <v>54.08</v>
      </c>
      <c r="E130" s="122">
        <v>48.58</v>
      </c>
      <c r="F130" s="122">
        <v>5.5</v>
      </c>
      <c r="G130" s="115">
        <f>(E130+F130)*1.2</f>
        <v>64.896000000000001</v>
      </c>
      <c r="H130" s="117">
        <f t="shared" si="19"/>
        <v>64.16</v>
      </c>
      <c r="I130" s="128">
        <v>58.66</v>
      </c>
      <c r="J130" s="128">
        <f t="shared" si="20"/>
        <v>5.5</v>
      </c>
      <c r="K130" s="146">
        <f t="shared" si="21"/>
        <v>76.99199999999999</v>
      </c>
    </row>
    <row r="131" spans="1:11" ht="26.4" x14ac:dyDescent="0.25">
      <c r="A131" s="184"/>
      <c r="B131" s="244"/>
      <c r="C131" s="24" t="s">
        <v>104</v>
      </c>
      <c r="D131" s="117">
        <f t="shared" si="17"/>
        <v>58.5</v>
      </c>
      <c r="E131" s="122">
        <v>53</v>
      </c>
      <c r="F131" s="122">
        <f>F130</f>
        <v>5.5</v>
      </c>
      <c r="G131" s="115">
        <f t="shared" si="18"/>
        <v>70.2</v>
      </c>
      <c r="H131" s="118">
        <f t="shared" si="19"/>
        <v>68.58</v>
      </c>
      <c r="I131" s="30">
        <v>63.08</v>
      </c>
      <c r="J131" s="30">
        <f t="shared" si="20"/>
        <v>5.5</v>
      </c>
      <c r="K131" s="133">
        <f t="shared" si="21"/>
        <v>82.295999999999992</v>
      </c>
    </row>
    <row r="132" spans="1:11" ht="14.4" thickBot="1" x14ac:dyDescent="0.3">
      <c r="A132" s="184"/>
      <c r="B132" s="244"/>
      <c r="C132" s="119" t="s">
        <v>92</v>
      </c>
      <c r="D132" s="123">
        <f t="shared" si="17"/>
        <v>38.1</v>
      </c>
      <c r="E132" s="124">
        <v>32.6</v>
      </c>
      <c r="F132" s="124">
        <f>F130</f>
        <v>5.5</v>
      </c>
      <c r="G132" s="125">
        <f t="shared" si="18"/>
        <v>45.72</v>
      </c>
      <c r="H132" s="126">
        <f t="shared" si="19"/>
        <v>48.17</v>
      </c>
      <c r="I132" s="54">
        <v>42.67</v>
      </c>
      <c r="J132" s="54">
        <f t="shared" si="20"/>
        <v>5.5</v>
      </c>
      <c r="K132" s="145">
        <f t="shared" si="21"/>
        <v>57.804000000000002</v>
      </c>
    </row>
    <row r="133" spans="1:11" ht="13.8" x14ac:dyDescent="0.25">
      <c r="A133" s="183">
        <f>A130+1</f>
        <v>14</v>
      </c>
      <c r="B133" s="243" t="s">
        <v>106</v>
      </c>
      <c r="C133" s="144" t="s">
        <v>101</v>
      </c>
      <c r="D133" s="129">
        <f>E133+F133</f>
        <v>103.97</v>
      </c>
      <c r="E133" s="130">
        <v>84.93</v>
      </c>
      <c r="F133" s="130">
        <v>19.04</v>
      </c>
      <c r="G133" s="131">
        <f>(E133+F133)*1.2</f>
        <v>124.764</v>
      </c>
      <c r="H133" s="129">
        <f>I133+J133</f>
        <v>112.28</v>
      </c>
      <c r="I133" s="21">
        <v>93.24</v>
      </c>
      <c r="J133" s="21">
        <f>F133</f>
        <v>19.04</v>
      </c>
      <c r="K133" s="132">
        <f>(I133+J133)*1.2</f>
        <v>134.73599999999999</v>
      </c>
    </row>
    <row r="134" spans="1:11" ht="14.4" thickBot="1" x14ac:dyDescent="0.3">
      <c r="A134" s="185"/>
      <c r="B134" s="245"/>
      <c r="C134" s="134" t="s">
        <v>92</v>
      </c>
      <c r="D134" s="135">
        <f t="shared" ref="D134" si="22">E134+F134</f>
        <v>47.04</v>
      </c>
      <c r="E134" s="136">
        <v>28</v>
      </c>
      <c r="F134" s="136">
        <f>F133</f>
        <v>19.04</v>
      </c>
      <c r="G134" s="142">
        <f>(E134+F134)*1.2</f>
        <v>56.448</v>
      </c>
      <c r="H134" s="138">
        <f>I134+J134</f>
        <v>55.35</v>
      </c>
      <c r="I134" s="38">
        <v>36.31</v>
      </c>
      <c r="J134" s="38">
        <f>F134</f>
        <v>19.04</v>
      </c>
      <c r="K134" s="139">
        <f>(I134+J134)*1.2</f>
        <v>66.42</v>
      </c>
    </row>
  </sheetData>
  <mergeCells count="87">
    <mergeCell ref="A121:A124"/>
    <mergeCell ref="B121:B124"/>
    <mergeCell ref="A133:A134"/>
    <mergeCell ref="B133:B134"/>
    <mergeCell ref="A125:A126"/>
    <mergeCell ref="B125:B126"/>
    <mergeCell ref="A127:A129"/>
    <mergeCell ref="B127:B129"/>
    <mergeCell ref="A130:A132"/>
    <mergeCell ref="B130:B132"/>
    <mergeCell ref="A111:A113"/>
    <mergeCell ref="B111:B113"/>
    <mergeCell ref="A114:A116"/>
    <mergeCell ref="B114:B116"/>
    <mergeCell ref="A117:A120"/>
    <mergeCell ref="B117:B120"/>
    <mergeCell ref="A101:A103"/>
    <mergeCell ref="B101:B103"/>
    <mergeCell ref="A104:A107"/>
    <mergeCell ref="B104:B107"/>
    <mergeCell ref="A108:A110"/>
    <mergeCell ref="B108:B110"/>
    <mergeCell ref="A94:A95"/>
    <mergeCell ref="B94:B95"/>
    <mergeCell ref="A96:A98"/>
    <mergeCell ref="B96:B98"/>
    <mergeCell ref="A99:A100"/>
    <mergeCell ref="B99:B100"/>
    <mergeCell ref="A84:A86"/>
    <mergeCell ref="B84:B86"/>
    <mergeCell ref="A89:J89"/>
    <mergeCell ref="B90:G90"/>
    <mergeCell ref="A91:A93"/>
    <mergeCell ref="B91:C93"/>
    <mergeCell ref="D91:G91"/>
    <mergeCell ref="H91:K91"/>
    <mergeCell ref="D92:D93"/>
    <mergeCell ref="E92:F92"/>
    <mergeCell ref="G92:G93"/>
    <mergeCell ref="H92:H93"/>
    <mergeCell ref="I92:J92"/>
    <mergeCell ref="K92:K93"/>
    <mergeCell ref="A76:A79"/>
    <mergeCell ref="B76:B79"/>
    <mergeCell ref="A80:A83"/>
    <mergeCell ref="B80:B83"/>
    <mergeCell ref="C80:C81"/>
    <mergeCell ref="C82:C83"/>
    <mergeCell ref="A72:A75"/>
    <mergeCell ref="B72:B75"/>
    <mergeCell ref="A59:J59"/>
    <mergeCell ref="A60:J60"/>
    <mergeCell ref="A61:J61"/>
    <mergeCell ref="A62:A63"/>
    <mergeCell ref="B62:C63"/>
    <mergeCell ref="D62:D63"/>
    <mergeCell ref="E62:G62"/>
    <mergeCell ref="H62:J62"/>
    <mergeCell ref="B64:C64"/>
    <mergeCell ref="A65:A67"/>
    <mergeCell ref="B65:B67"/>
    <mergeCell ref="A68:A71"/>
    <mergeCell ref="B68:B71"/>
    <mergeCell ref="A42:A57"/>
    <mergeCell ref="B42:B50"/>
    <mergeCell ref="B51:B57"/>
    <mergeCell ref="B8:C8"/>
    <mergeCell ref="A9:A11"/>
    <mergeCell ref="B9:B11"/>
    <mergeCell ref="A12:A14"/>
    <mergeCell ref="B12:B14"/>
    <mergeCell ref="A15:A19"/>
    <mergeCell ref="B15:B19"/>
    <mergeCell ref="A20:A24"/>
    <mergeCell ref="B20:B24"/>
    <mergeCell ref="A25:A41"/>
    <mergeCell ref="B25:B32"/>
    <mergeCell ref="B33:B41"/>
    <mergeCell ref="A1:J1"/>
    <mergeCell ref="A2:J2"/>
    <mergeCell ref="A3:J3"/>
    <mergeCell ref="A4:J4"/>
    <mergeCell ref="A6:A7"/>
    <mergeCell ref="B6:C7"/>
    <mergeCell ref="D6:D7"/>
    <mergeCell ref="E6:G6"/>
    <mergeCell ref="H6:J6"/>
  </mergeCells>
  <pageMargins left="0.31496062992125984" right="0" top="0.31496062992125984" bottom="0.19685039370078741" header="0" footer="0"/>
  <pageSetup paperSize="9" scale="71" orientation="portrait" horizontalDpi="120" verticalDpi="144" r:id="rId1"/>
  <headerFooter alignWithMargins="0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месяц</vt:lpstr>
      <vt:lpstr>месяц!Область_печати</vt:lpstr>
    </vt:vector>
  </TitlesOfParts>
  <Company>Ekomost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2021-06-09T07:11:56Z</cp:lastPrinted>
  <dcterms:created xsi:type="dcterms:W3CDTF">2020-06-18T11:30:55Z</dcterms:created>
  <dcterms:modified xsi:type="dcterms:W3CDTF">2021-11-19T07:15:29Z</dcterms:modified>
</cp:coreProperties>
</file>